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8795" windowHeight="11760"/>
  </bookViews>
  <sheets>
    <sheet name="spring2014" sheetId="2" r:id="rId1"/>
    <sheet name="autumn2013" sheetId="1" r:id="rId2"/>
  </sheets>
  <definedNames>
    <definedName name="TABLE" localSheetId="1">autumn2013!$A$2:$P$42</definedName>
  </definedNames>
  <calcPr calcId="145621"/>
</workbook>
</file>

<file path=xl/calcChain.xml><?xml version="1.0" encoding="utf-8"?>
<calcChain xmlns="http://schemas.openxmlformats.org/spreadsheetml/2006/main">
  <c r="E25" i="2" l="1"/>
  <c r="F25" i="2"/>
  <c r="H25" i="2"/>
  <c r="E26" i="2"/>
  <c r="F26" i="2"/>
  <c r="H26" i="2"/>
  <c r="B32" i="2"/>
  <c r="B48" i="2"/>
  <c r="H47" i="2"/>
  <c r="F47" i="2"/>
  <c r="E47" i="2"/>
  <c r="D47" i="2"/>
  <c r="H46" i="2"/>
  <c r="F46" i="2"/>
  <c r="E46" i="2"/>
  <c r="H42" i="2"/>
  <c r="F42" i="2"/>
  <c r="E42" i="2"/>
  <c r="H45" i="2"/>
  <c r="F45" i="2"/>
  <c r="G45" i="2" s="1"/>
  <c r="E45" i="2"/>
  <c r="H44" i="2"/>
  <c r="F44" i="2"/>
  <c r="G44" i="2" s="1"/>
  <c r="E44" i="2"/>
  <c r="H41" i="2"/>
  <c r="F41" i="2"/>
  <c r="E41" i="2"/>
  <c r="H38" i="2"/>
  <c r="F38" i="2"/>
  <c r="E38" i="2"/>
  <c r="H39" i="2"/>
  <c r="F39" i="2"/>
  <c r="E39" i="2"/>
  <c r="H43" i="2"/>
  <c r="F43" i="2"/>
  <c r="E43" i="2"/>
  <c r="H40" i="2"/>
  <c r="F40" i="2"/>
  <c r="E40" i="2"/>
  <c r="C40" i="2"/>
  <c r="H36" i="2"/>
  <c r="G36" i="2" s="1"/>
  <c r="F36" i="2"/>
  <c r="E36" i="2"/>
  <c r="D36" i="2"/>
  <c r="H37" i="2"/>
  <c r="F37" i="2"/>
  <c r="E37" i="2"/>
  <c r="H20" i="2"/>
  <c r="F20" i="2"/>
  <c r="E20" i="2"/>
  <c r="H31" i="2"/>
  <c r="F31" i="2"/>
  <c r="E31" i="2"/>
  <c r="H30" i="2"/>
  <c r="F30" i="2"/>
  <c r="E30" i="2"/>
  <c r="H27" i="2"/>
  <c r="F27" i="2"/>
  <c r="E27" i="2"/>
  <c r="H23" i="2"/>
  <c r="F23" i="2"/>
  <c r="E23" i="2"/>
  <c r="H21" i="2"/>
  <c r="F21" i="2"/>
  <c r="E21" i="2"/>
  <c r="H24" i="2"/>
  <c r="F24" i="2"/>
  <c r="E24" i="2"/>
  <c r="H29" i="2"/>
  <c r="F29" i="2"/>
  <c r="E29" i="2"/>
  <c r="H28" i="2"/>
  <c r="F28" i="2"/>
  <c r="E28" i="2"/>
  <c r="H18" i="2"/>
  <c r="F18" i="2"/>
  <c r="E18" i="2"/>
  <c r="H19" i="2"/>
  <c r="F19" i="2"/>
  <c r="E19" i="2"/>
  <c r="H9" i="2"/>
  <c r="H4" i="2"/>
  <c r="H6" i="2"/>
  <c r="H5" i="2"/>
  <c r="H10" i="2"/>
  <c r="H11" i="2"/>
  <c r="H12" i="2"/>
  <c r="H7" i="2"/>
  <c r="H8" i="2"/>
  <c r="H13" i="2"/>
  <c r="H3" i="2"/>
  <c r="H22" i="2"/>
  <c r="F22" i="2"/>
  <c r="E22" i="2"/>
  <c r="B14" i="2"/>
  <c r="C47" i="2" s="1"/>
  <c r="F13" i="2"/>
  <c r="E13" i="2"/>
  <c r="F8" i="2"/>
  <c r="E8" i="2"/>
  <c r="C8" i="2"/>
  <c r="F7" i="2"/>
  <c r="E7" i="2"/>
  <c r="C7" i="2"/>
  <c r="F12" i="2"/>
  <c r="E12" i="2"/>
  <c r="C12" i="2"/>
  <c r="F11" i="2"/>
  <c r="E11" i="2"/>
  <c r="F10" i="2"/>
  <c r="E10" i="2"/>
  <c r="C10" i="2"/>
  <c r="F5" i="2"/>
  <c r="E5" i="2"/>
  <c r="C5" i="2"/>
  <c r="F6" i="2"/>
  <c r="E6" i="2"/>
  <c r="C6" i="2"/>
  <c r="F4" i="2"/>
  <c r="E4" i="2"/>
  <c r="F9" i="2"/>
  <c r="E9" i="2"/>
  <c r="C9" i="2"/>
  <c r="F3" i="2"/>
  <c r="E3" i="2"/>
  <c r="C3" i="2"/>
  <c r="G20" i="2" l="1"/>
  <c r="C45" i="2"/>
  <c r="C4" i="2"/>
  <c r="C11" i="2"/>
  <c r="C13" i="2"/>
  <c r="D38" i="2"/>
  <c r="C41" i="2"/>
  <c r="G26" i="2"/>
  <c r="G47" i="2"/>
  <c r="G38" i="2"/>
  <c r="G41" i="2"/>
  <c r="G40" i="2"/>
  <c r="G46" i="2"/>
  <c r="G42" i="2"/>
  <c r="G43" i="2"/>
  <c r="G37" i="2"/>
  <c r="D19" i="2"/>
  <c r="C18" i="2"/>
  <c r="D24" i="2"/>
  <c r="C21" i="2"/>
  <c r="D30" i="2"/>
  <c r="C31" i="2"/>
  <c r="D45" i="2"/>
  <c r="C42" i="2"/>
  <c r="D3" i="2"/>
  <c r="D9" i="2"/>
  <c r="D4" i="2"/>
  <c r="D6" i="2"/>
  <c r="D5" i="2"/>
  <c r="D10" i="2"/>
  <c r="D11" i="2"/>
  <c r="D12" i="2"/>
  <c r="D7" i="2"/>
  <c r="D8" i="2"/>
  <c r="D13" i="2"/>
  <c r="D22" i="2"/>
  <c r="D18" i="2"/>
  <c r="C28" i="2"/>
  <c r="D21" i="2"/>
  <c r="C23" i="2"/>
  <c r="D31" i="2"/>
  <c r="C20" i="2"/>
  <c r="D37" i="2"/>
  <c r="C36" i="2"/>
  <c r="D39" i="2"/>
  <c r="C38" i="2"/>
  <c r="G4" i="2"/>
  <c r="G11" i="2"/>
  <c r="G13" i="2"/>
  <c r="D28" i="2"/>
  <c r="C29" i="2"/>
  <c r="D23" i="2"/>
  <c r="C27" i="2"/>
  <c r="D20" i="2"/>
  <c r="D40" i="2"/>
  <c r="C43" i="2"/>
  <c r="D41" i="2"/>
  <c r="C44" i="2"/>
  <c r="D42" i="2"/>
  <c r="C46" i="2"/>
  <c r="C19" i="2"/>
  <c r="D29" i="2"/>
  <c r="C24" i="2"/>
  <c r="D27" i="2"/>
  <c r="C30" i="2"/>
  <c r="C37" i="2"/>
  <c r="D43" i="2"/>
  <c r="C39" i="2"/>
  <c r="D44" i="2"/>
  <c r="D46" i="2"/>
  <c r="G9" i="2"/>
  <c r="G7" i="2"/>
  <c r="G39" i="2"/>
  <c r="G5" i="2"/>
  <c r="G18" i="2"/>
  <c r="G21" i="2"/>
  <c r="G25" i="2"/>
  <c r="G24" i="2"/>
  <c r="G28" i="2"/>
  <c r="G29" i="2"/>
  <c r="G31" i="2"/>
  <c r="G27" i="2"/>
  <c r="G23" i="2"/>
  <c r="G19" i="2"/>
  <c r="G30" i="2"/>
  <c r="G22" i="2"/>
  <c r="G6" i="2"/>
  <c r="G8" i="2"/>
  <c r="G10" i="2"/>
  <c r="G12" i="2"/>
  <c r="G3" i="2"/>
  <c r="C22" i="2"/>
  <c r="B30" i="1"/>
  <c r="E26" i="1"/>
  <c r="F26" i="1"/>
  <c r="H26" i="1"/>
  <c r="G26" i="1" s="1"/>
  <c r="E29" i="1"/>
  <c r="F29" i="1"/>
  <c r="H29" i="1"/>
  <c r="G29" i="1" s="1"/>
  <c r="F20" i="1" l="1"/>
  <c r="F22" i="1"/>
  <c r="F23" i="1"/>
  <c r="F24" i="1"/>
  <c r="F21" i="1"/>
  <c r="F25" i="1"/>
  <c r="F27" i="1"/>
  <c r="F28" i="1"/>
  <c r="F4" i="1"/>
  <c r="F5" i="1"/>
  <c r="F6" i="1"/>
  <c r="F7" i="1"/>
  <c r="F8" i="1"/>
  <c r="F9" i="1"/>
  <c r="F11" i="1"/>
  <c r="F12" i="1"/>
  <c r="F10" i="1"/>
  <c r="F13" i="1"/>
  <c r="F18" i="1"/>
  <c r="F3" i="1"/>
  <c r="H3" i="1"/>
  <c r="G3" i="1" s="1"/>
  <c r="E3" i="1"/>
  <c r="E43" i="1"/>
  <c r="E35" i="1"/>
  <c r="E36" i="1"/>
  <c r="E37" i="1"/>
  <c r="E38" i="1"/>
  <c r="E39" i="1"/>
  <c r="E40" i="1"/>
  <c r="E41" i="1"/>
  <c r="E42" i="1"/>
  <c r="E19" i="1"/>
  <c r="E20" i="1"/>
  <c r="E22" i="1"/>
  <c r="E23" i="1"/>
  <c r="E24" i="1"/>
  <c r="E21" i="1"/>
  <c r="E25" i="1"/>
  <c r="E27" i="1"/>
  <c r="E28" i="1"/>
  <c r="E4" i="1"/>
  <c r="E5" i="1"/>
  <c r="E6" i="1"/>
  <c r="E7" i="1"/>
  <c r="E8" i="1"/>
  <c r="E9" i="1"/>
  <c r="E11" i="1"/>
  <c r="E12" i="1"/>
  <c r="E10" i="1"/>
  <c r="E13" i="1"/>
  <c r="B14" i="1"/>
  <c r="H10" i="1"/>
  <c r="G10" i="1" s="1"/>
  <c r="C10" i="1"/>
  <c r="D10" i="1"/>
  <c r="C11" i="1"/>
  <c r="D11" i="1"/>
  <c r="H11" i="1"/>
  <c r="G11" i="1" s="1"/>
  <c r="C26" i="1" l="1"/>
  <c r="D26" i="1"/>
  <c r="C29" i="1"/>
  <c r="D29" i="1"/>
  <c r="D3" i="1"/>
  <c r="D18" i="1"/>
  <c r="B46" i="1"/>
  <c r="H43" i="1"/>
  <c r="F43" i="1"/>
  <c r="G43" i="1" s="1"/>
  <c r="H42" i="1"/>
  <c r="F42" i="1"/>
  <c r="G42" i="1" s="1"/>
  <c r="H41" i="1"/>
  <c r="F41" i="1"/>
  <c r="G41" i="1" s="1"/>
  <c r="H40" i="1"/>
  <c r="F40" i="1"/>
  <c r="G40" i="1" s="1"/>
  <c r="H39" i="1"/>
  <c r="F39" i="1"/>
  <c r="G39" i="1" s="1"/>
  <c r="H38" i="1"/>
  <c r="F38" i="1"/>
  <c r="G38" i="1" s="1"/>
  <c r="H36" i="1"/>
  <c r="F36" i="1"/>
  <c r="G36" i="1" s="1"/>
  <c r="H35" i="1"/>
  <c r="F35" i="1"/>
  <c r="G35" i="1" s="1"/>
  <c r="H37" i="1"/>
  <c r="F37" i="1"/>
  <c r="G37" i="1" s="1"/>
  <c r="H34" i="1"/>
  <c r="F34" i="1"/>
  <c r="G34" i="1" s="1"/>
  <c r="E34" i="1"/>
  <c r="H28" i="1"/>
  <c r="G28" i="1" s="1"/>
  <c r="H27" i="1"/>
  <c r="G27" i="1"/>
  <c r="H21" i="1"/>
  <c r="G21" i="1" s="1"/>
  <c r="H25" i="1"/>
  <c r="G25" i="1"/>
  <c r="H23" i="1"/>
  <c r="G23" i="1" s="1"/>
  <c r="H24" i="1"/>
  <c r="G24" i="1" s="1"/>
  <c r="H22" i="1"/>
  <c r="G22" i="1" s="1"/>
  <c r="H20" i="1"/>
  <c r="G20" i="1" s="1"/>
  <c r="H19" i="1"/>
  <c r="G19" i="1" s="1"/>
  <c r="H18" i="1"/>
  <c r="G18" i="1"/>
  <c r="E18" i="1"/>
  <c r="D43" i="1"/>
  <c r="H13" i="1"/>
  <c r="G13" i="1"/>
  <c r="D13" i="1"/>
  <c r="C13" i="1"/>
  <c r="H12" i="1"/>
  <c r="G12" i="1"/>
  <c r="D12" i="1"/>
  <c r="C12" i="1"/>
  <c r="H9" i="1"/>
  <c r="G9" i="1"/>
  <c r="D9" i="1"/>
  <c r="C9" i="1"/>
  <c r="H8" i="1"/>
  <c r="G8" i="1"/>
  <c r="D8" i="1"/>
  <c r="C8" i="1"/>
  <c r="H4" i="1"/>
  <c r="G4" i="1"/>
  <c r="D4" i="1"/>
  <c r="C4" i="1"/>
  <c r="H6" i="1"/>
  <c r="G6" i="1"/>
  <c r="D6" i="1"/>
  <c r="C6" i="1"/>
  <c r="H7" i="1"/>
  <c r="G7" i="1"/>
  <c r="D7" i="1"/>
  <c r="C7" i="1"/>
  <c r="H5" i="1"/>
  <c r="G5" i="1"/>
  <c r="D5" i="1"/>
  <c r="C5" i="1"/>
  <c r="C3" i="1"/>
  <c r="C18" i="1" l="1"/>
  <c r="C19" i="1"/>
  <c r="D19" i="1"/>
  <c r="C20" i="1"/>
  <c r="D20" i="1"/>
  <c r="C22" i="1"/>
  <c r="D22" i="1"/>
  <c r="C24" i="1"/>
  <c r="D24" i="1"/>
  <c r="C23" i="1"/>
  <c r="D23" i="1"/>
  <c r="C25" i="1"/>
  <c r="D25" i="1"/>
  <c r="C21" i="1"/>
  <c r="D21" i="1"/>
  <c r="C27" i="1"/>
  <c r="D27" i="1"/>
  <c r="C28" i="1"/>
  <c r="D28" i="1"/>
  <c r="C34" i="1"/>
  <c r="D34" i="1"/>
  <c r="C37" i="1"/>
  <c r="D37" i="1"/>
  <c r="C35" i="1"/>
  <c r="D35" i="1"/>
  <c r="C36" i="1"/>
  <c r="D36" i="1"/>
  <c r="C38" i="1"/>
  <c r="D38" i="1"/>
  <c r="C39" i="1"/>
  <c r="D39" i="1"/>
  <c r="C40" i="1"/>
  <c r="D40" i="1"/>
  <c r="C41" i="1"/>
  <c r="D41" i="1"/>
  <c r="C42" i="1"/>
  <c r="D42" i="1"/>
  <c r="C43" i="1"/>
</calcChain>
</file>

<file path=xl/sharedStrings.xml><?xml version="1.0" encoding="utf-8"?>
<sst xmlns="http://schemas.openxmlformats.org/spreadsheetml/2006/main" count="205" uniqueCount="72">
  <si>
    <t>Autumn2013-mini</t>
  </si>
  <si>
    <t>best 5 from 8 rounds to count</t>
  </si>
  <si>
    <t>Pos</t>
  </si>
  <si>
    <t>Name</t>
  </si>
  <si>
    <t>Ability 10</t>
  </si>
  <si>
    <t>Ability 15</t>
  </si>
  <si>
    <t>Attend</t>
  </si>
  <si>
    <t>Scoring</t>
  </si>
  <si>
    <t>Average</t>
  </si>
  <si>
    <t>Score check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</si>
  <si>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</si>
  <si>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</si>
  <si>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</si>
  <si>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</si>
  <si>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</si>
  <si>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</si>
  <si>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</si>
  <si>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</si>
  <si>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Steve hayes</t>
  </si>
  <si>
    <t>Luke hayes</t>
  </si>
  <si>
    <t>Terry Allen</t>
  </si>
  <si>
    <t>John Hing</t>
  </si>
  <si>
    <t>Matthew bareham</t>
  </si>
  <si>
    <t>Steven Allworthy</t>
  </si>
  <si>
    <t>Ryan Bulger</t>
  </si>
  <si>
    <t>Steve Solly</t>
  </si>
  <si>
    <t>Alex Gray</t>
  </si>
  <si>
    <t>Drivers</t>
  </si>
  <si>
    <t>Autumn2013-gt12</t>
  </si>
  <si>
    <t>Frank williams</t>
  </si>
  <si>
    <t>ben Stewart</t>
  </si>
  <si>
    <t>Steve tunaley</t>
  </si>
  <si>
    <t>Ray Hooker</t>
  </si>
  <si>
    <t>Kieron weeks</t>
  </si>
  <si>
    <t>mark cheshire</t>
  </si>
  <si>
    <t>jeremy stephens</t>
  </si>
  <si>
    <t>keith homer</t>
  </si>
  <si>
    <t>Stuart Marshman</t>
  </si>
  <si>
    <t>jason Brown</t>
  </si>
  <si>
    <t>Autumn2013-Touring</t>
  </si>
  <si>
    <t>Ash wiffen</t>
  </si>
  <si>
    <t>david allworthy</t>
  </si>
  <si>
    <t>adam smith</t>
  </si>
  <si>
    <t>chris smith</t>
  </si>
  <si>
    <t>chris hammer</t>
  </si>
  <si>
    <t>dave ringsell</t>
  </si>
  <si>
    <t>phil hammer</t>
  </si>
  <si>
    <t>Al Petts</t>
  </si>
  <si>
    <t>Stefan Outrim</t>
  </si>
  <si>
    <t>paul pinkney</t>
  </si>
  <si>
    <t>David allworthy</t>
  </si>
  <si>
    <t>Steven allworthy</t>
  </si>
  <si>
    <t>mal hall</t>
  </si>
  <si>
    <t>spring2014-mini</t>
  </si>
  <si>
    <t>best 9 from 16 rounds to count</t>
  </si>
  <si>
    <t>Rnd 9</t>
  </si>
  <si>
    <t>Rnd 10</t>
  </si>
  <si>
    <t>Rnd 11</t>
  </si>
  <si>
    <t>Rnd 12</t>
  </si>
  <si>
    <t>Rnd 13</t>
  </si>
  <si>
    <t>Rnd 14</t>
  </si>
  <si>
    <t>Rnd 15</t>
  </si>
  <si>
    <t>Rnd 16</t>
  </si>
  <si>
    <t>spring2014-gt12</t>
  </si>
  <si>
    <t>spring2014-touring</t>
  </si>
  <si>
    <t>dave bateman</t>
  </si>
  <si>
    <t>damien bracey</t>
  </si>
  <si>
    <t>rich white</t>
  </si>
  <si>
    <t>chris hampson</t>
  </si>
  <si>
    <t>chris thurston</t>
  </si>
  <si>
    <t>steven allworthy</t>
  </si>
  <si>
    <t>chris boulton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</si>
</sst>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  <charset val="1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  <bgColor indexed="31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 applyAlignment="1"/>
    <xf numFmtId="1" fontId="2" fillId="0" borderId="0" xfId="1" applyNumberFormat="1" applyFont="1" applyAlignment="1">
      <alignment horizontal="center"/>
    </xf>
    <xf numFmtId="0" fontId="1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1" fontId="2" fillId="4" borderId="0" xfId="1" applyNumberFormat="1" applyFont="1" applyFill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Normal="100" workbookViewId="0"/>
  </sheetViews>
  <sheetFormatPr defaultRowHeight="12.75" x14ac:dyDescent="0.2"/>
  <cols>
    <col min="1" max="1" width="9.140625" style="1"/>
    <col min="2" max="2" width="14.5703125" style="1" bestFit="1" customWidth="1"/>
    <col min="3" max="4" width="9.140625" style="1" hidden="1" customWidth="1"/>
    <col min="5" max="7" width="9.140625" style="1"/>
    <col min="8" max="8" width="12.5703125" style="2" bestFit="1" customWidth="1"/>
    <col min="9" max="16384" width="9.140625" style="1"/>
  </cols>
  <sheetData>
    <row r="1" spans="1:24" x14ac:dyDescent="0.2">
      <c r="A1" s="1" t="s">
        <v>53</v>
      </c>
      <c r="I1" s="1" t="s">
        <v>54</v>
      </c>
    </row>
    <row r="2" spans="1:24" s="8" customFormat="1" ht="12.75" customHeight="1" x14ac:dyDescent="0.2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55</v>
      </c>
      <c r="R2" s="7" t="s">
        <v>56</v>
      </c>
      <c r="S2" s="7" t="s">
        <v>57</v>
      </c>
      <c r="T2" s="7" t="s">
        <v>58</v>
      </c>
      <c r="U2" s="7" t="s">
        <v>59</v>
      </c>
      <c r="V2" s="7" t="s">
        <v>60</v>
      </c>
      <c r="W2" s="7" t="s">
        <v>61</v>
      </c>
      <c r="X2" s="7" t="s">
        <v>62</v>
      </c>
    </row>
    <row r="3" spans="1:24" ht="12.75" customHeight="1" x14ac:dyDescent="0.2">
      <c r="A3" s="9">
        <v>1</v>
      </c>
      <c r="B3" s="9" t="s">
        <v>18</v>
      </c>
      <c r="C3" s="10">
        <f>ROUNDDOWN(10-(10/B$14)*$A3,0)+1</f>
        <v>10</v>
      </c>
      <c r="D3" s="10">
        <f>ROUNDDOWN(15-(15/B$14)*A3,0)+1</f>
        <v>14</v>
      </c>
      <c r="E3" s="10">
        <f>(COUNTIF(I3:P3,"&gt;0"))</f>
        <v>2</v>
      </c>
      <c r="F3" s="10">
        <f>(IF(COUNTIF(I3:P3,"&gt;0")&gt;=7,5,((COUNTIF(I3:P3,"&gt;0")))))</f>
        <v>2</v>
      </c>
      <c r="G3" s="11">
        <f>$H3/$F3</f>
        <v>99.5</v>
      </c>
      <c r="H3" s="12">
        <f>SUM(LARGE((I3:X3),{1,2,3,4,5,6,7,8,9}))</f>
        <v>199</v>
      </c>
      <c r="I3" s="9">
        <v>100</v>
      </c>
      <c r="J3" s="9">
        <v>99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</row>
    <row r="4" spans="1:24" x14ac:dyDescent="0.2">
      <c r="A4" s="9">
        <v>2</v>
      </c>
      <c r="B4" s="9" t="s">
        <v>19</v>
      </c>
      <c r="C4" s="10">
        <f>ROUNDDOWN(10-(10/B$14)*$A4,0)+1</f>
        <v>9</v>
      </c>
      <c r="D4" s="10">
        <f>ROUNDDOWN(15-(15/B$14)*A4,0)+1</f>
        <v>13</v>
      </c>
      <c r="E4" s="10">
        <f>(COUNTIF(I4:P4,"&gt;0"))</f>
        <v>2</v>
      </c>
      <c r="F4" s="10">
        <f>(IF(COUNTIF(I4:P4,"&gt;0")&gt;=7,5,((COUNTIF(I4:P4,"&gt;0")))))</f>
        <v>2</v>
      </c>
      <c r="G4" s="11">
        <f>$H4/$F4</f>
        <v>99</v>
      </c>
      <c r="H4" s="12">
        <f>SUM(LARGE((I4:X4),{1,2,3,4,5,6,7,8,9}))</f>
        <v>198</v>
      </c>
      <c r="I4" s="9">
        <v>98</v>
      </c>
      <c r="J4" s="9">
        <v>100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  <row r="5" spans="1:24" x14ac:dyDescent="0.2">
      <c r="A5" s="9">
        <v>3</v>
      </c>
      <c r="B5" s="9" t="s">
        <v>20</v>
      </c>
      <c r="C5" s="10">
        <f>ROUNDDOWN(10-(10/B$14)*$A5,0)+1</f>
        <v>8</v>
      </c>
      <c r="D5" s="10">
        <f>ROUNDDOWN(15-(15/B$14)*A5,0)+1</f>
        <v>11</v>
      </c>
      <c r="E5" s="10">
        <f>(COUNTIF(I5:P5,"&gt;0"))</f>
        <v>2</v>
      </c>
      <c r="F5" s="10">
        <f>(IF(COUNTIF(I5:P5,"&gt;0")&gt;=7,5,((COUNTIF(I5:P5,"&gt;0")))))</f>
        <v>2</v>
      </c>
      <c r="G5" s="11">
        <f>$H5/$F5</f>
        <v>96.5</v>
      </c>
      <c r="H5" s="12">
        <f>SUM(LARGE((I5:X5),{1,2,3,4,5,6,7,8,9}))</f>
        <v>193</v>
      </c>
      <c r="I5" s="9">
        <v>96</v>
      </c>
      <c r="J5" s="9">
        <v>97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</row>
    <row r="6" spans="1:24" x14ac:dyDescent="0.2">
      <c r="A6" s="9">
        <v>4</v>
      </c>
      <c r="B6" s="9" t="s">
        <v>21</v>
      </c>
      <c r="C6" s="10">
        <f>ROUNDDOWN(10-(10/B$14)*$A6,0)+1</f>
        <v>7</v>
      </c>
      <c r="D6" s="10">
        <f>ROUNDDOWN(15-(15/B$14)*A6,0)+1</f>
        <v>10</v>
      </c>
      <c r="E6" s="10">
        <f>(COUNTIF(I6:P6,"&gt;0"))</f>
        <v>2</v>
      </c>
      <c r="F6" s="10">
        <f>(IF(COUNTIF(I6:P6,"&gt;0")&gt;=7,5,((COUNTIF(I6:P6,"&gt;0")))))</f>
        <v>2</v>
      </c>
      <c r="G6" s="11">
        <f>$H6/$F6</f>
        <v>96.5</v>
      </c>
      <c r="H6" s="12">
        <f>SUM(LARGE((I6:X6),{1,2,3,4,5,6,7,8,9}))</f>
        <v>193</v>
      </c>
      <c r="I6" s="9">
        <v>95</v>
      </c>
      <c r="J6" s="9">
        <v>98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</row>
    <row r="7" spans="1:24" x14ac:dyDescent="0.2">
      <c r="A7" s="9">
        <v>5</v>
      </c>
      <c r="B7" s="9" t="s">
        <v>47</v>
      </c>
      <c r="C7" s="10">
        <f>ROUNDDOWN(10-(10/B$14)*$A7,0)+1</f>
        <v>6</v>
      </c>
      <c r="D7" s="10">
        <f>ROUNDDOWN(15-(15/B$14)*A7,0)+1</f>
        <v>9</v>
      </c>
      <c r="E7" s="10">
        <f>(COUNTIF(I7:P7,"&gt;0"))</f>
        <v>1</v>
      </c>
      <c r="F7" s="10">
        <f>(IF(COUNTIF(I7:P7,"&gt;0")&gt;=7,5,((COUNTIF(I7:P7,"&gt;0")))))</f>
        <v>1</v>
      </c>
      <c r="G7" s="11">
        <f>$H7/$F7</f>
        <v>99</v>
      </c>
      <c r="H7" s="12">
        <f>SUM(LARGE((I7:X7),{1,2,3,4,5,6,7,8,9}))</f>
        <v>99</v>
      </c>
      <c r="I7" s="13">
        <v>99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</row>
    <row r="8" spans="1:24" x14ac:dyDescent="0.2">
      <c r="A8" s="9">
        <v>6</v>
      </c>
      <c r="B8" s="9" t="s">
        <v>25</v>
      </c>
      <c r="C8" s="10">
        <f>ROUNDDOWN(10-(10/B$14)*$A8,0)+1</f>
        <v>5</v>
      </c>
      <c r="D8" s="10">
        <f>ROUNDDOWN(15-(15/B$14)*A8,0)+1</f>
        <v>7</v>
      </c>
      <c r="E8" s="10">
        <f>(COUNTIF(I8:P8,"&gt;0"))</f>
        <v>1</v>
      </c>
      <c r="F8" s="10">
        <f>(IF(COUNTIF(I8:P8,"&gt;0")&gt;=7,5,((COUNTIF(I8:P8,"&gt;0")))))</f>
        <v>1</v>
      </c>
      <c r="G8" s="11">
        <f>$H8/$F8</f>
        <v>97</v>
      </c>
      <c r="H8" s="12">
        <f>SUM(LARGE((I8:X8),{1,2,3,4,5,6,7,8,9}))</f>
        <v>97</v>
      </c>
      <c r="I8" s="9">
        <v>97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</row>
    <row r="9" spans="1:24" x14ac:dyDescent="0.2">
      <c r="A9" s="9">
        <v>7</v>
      </c>
      <c r="B9" s="9" t="s">
        <v>22</v>
      </c>
      <c r="C9" s="10">
        <f>ROUNDDOWN(10-(10/B$14)*$A9,0)+1</f>
        <v>4</v>
      </c>
      <c r="D9" s="10">
        <f>ROUNDDOWN(15-(15/B$14)*A9,0)+1</f>
        <v>6</v>
      </c>
      <c r="E9" s="10">
        <f>(COUNTIF(I9:P9,"&gt;0"))</f>
        <v>0</v>
      </c>
      <c r="F9" s="10">
        <f>(IF(COUNTIF(I9:P9,"&gt;0")&gt;=7,5,((COUNTIF(I9:P9,"&gt;0")))))</f>
        <v>0</v>
      </c>
      <c r="G9" s="11" t="e">
        <f>$H9/$F9</f>
        <v>#DIV/0!</v>
      </c>
      <c r="H9" s="12">
        <f>SUM(LARGE((I9:X9),{1,2,3,4,5,6,7,8,9}))</f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2">
      <c r="A10" s="9">
        <v>8</v>
      </c>
      <c r="B10" s="9" t="s">
        <v>23</v>
      </c>
      <c r="C10" s="10">
        <f>ROUNDDOWN(10-(10/B$14)*$A10,0)+1</f>
        <v>3</v>
      </c>
      <c r="D10" s="10">
        <f>ROUNDDOWN(15-(15/B$14)*A10,0)+1</f>
        <v>5</v>
      </c>
      <c r="E10" s="10">
        <f>(COUNTIF(I10:P10,"&gt;0"))</f>
        <v>0</v>
      </c>
      <c r="F10" s="10">
        <f>(IF(COUNTIF(I10:P10,"&gt;0")&gt;=7,5,((COUNTIF(I10:P10,"&gt;0")))))</f>
        <v>0</v>
      </c>
      <c r="G10" s="11" t="e">
        <f>$H10/$F10</f>
        <v>#DIV/0!</v>
      </c>
      <c r="H10" s="12">
        <f>SUM(LARGE((I10:X10),{1,2,3,4,5,6,7,8,9}))</f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</row>
    <row r="11" spans="1:24" x14ac:dyDescent="0.2">
      <c r="A11" s="9">
        <v>9</v>
      </c>
      <c r="B11" s="9" t="s">
        <v>24</v>
      </c>
      <c r="C11" s="10">
        <f>ROUNDDOWN(10-(10/B$14)*$A11,0)+1</f>
        <v>2</v>
      </c>
      <c r="D11" s="10">
        <f>ROUNDDOWN(15-(15/B$14)*A11,0)+1</f>
        <v>3</v>
      </c>
      <c r="E11" s="10">
        <f>(COUNTIF(I11:P11,"&gt;0"))</f>
        <v>0</v>
      </c>
      <c r="F11" s="10">
        <f>(IF(COUNTIF(I11:P11,"&gt;0")&gt;=7,5,((COUNTIF(I11:P11,"&gt;0")))))</f>
        <v>0</v>
      </c>
      <c r="G11" s="11" t="e">
        <f>$H11/$F11</f>
        <v>#DIV/0!</v>
      </c>
      <c r="H11" s="12">
        <f>SUM(LARGE((I11:X11),{1,2,3,4,5,6,7,8,9}))</f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</row>
    <row r="12" spans="1:24" x14ac:dyDescent="0.2">
      <c r="A12" s="9">
        <v>10</v>
      </c>
      <c r="B12" s="9" t="s">
        <v>48</v>
      </c>
      <c r="C12" s="10">
        <f>ROUNDDOWN(10-(10/B$14)*$A12,0)+1</f>
        <v>1</v>
      </c>
      <c r="D12" s="10">
        <f>ROUNDDOWN(15-(15/B$14)*A12,0)+1</f>
        <v>2</v>
      </c>
      <c r="E12" s="10">
        <f>(COUNTIF(I12:P12,"&gt;0"))</f>
        <v>0</v>
      </c>
      <c r="F12" s="10">
        <f>(IF(COUNTIF(I12:P12,"&gt;0")&gt;=7,5,((COUNTIF(I12:P12,"&gt;0")))))</f>
        <v>0</v>
      </c>
      <c r="G12" s="11" t="e">
        <f>$H12/$F12</f>
        <v>#DIV/0!</v>
      </c>
      <c r="H12" s="12">
        <f>SUM(LARGE((I12:X12),{1,2,3,4,5,6,7,8,9}))</f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</row>
    <row r="13" spans="1:24" ht="13.5" thickBot="1" x14ac:dyDescent="0.25">
      <c r="A13" s="9">
        <v>11</v>
      </c>
      <c r="B13" s="9" t="s">
        <v>26</v>
      </c>
      <c r="C13" s="10">
        <f>ROUNDDOWN(10-(10/B$14)*$A13,0)+1</f>
        <v>1</v>
      </c>
      <c r="D13" s="10">
        <f>ROUNDDOWN(15-(15/B$14)*A13,0)+1</f>
        <v>1</v>
      </c>
      <c r="E13" s="10">
        <f>(COUNTIF(I13:P13,"&gt;0"))</f>
        <v>0</v>
      </c>
      <c r="F13" s="10">
        <f>(IF(COUNTIF(I13:P13,"&gt;0")&gt;=7,5,((COUNTIF(I13:P13,"&gt;0")))))</f>
        <v>0</v>
      </c>
      <c r="G13" s="11" t="e">
        <f>$H13/$F13</f>
        <v>#DIV/0!</v>
      </c>
      <c r="H13" s="12">
        <f>SUM(LARGE((I13:X13),{1,2,3,4,5,6,7,8,9}))</f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</row>
    <row r="14" spans="1:24" ht="13.5" thickBot="1" x14ac:dyDescent="0.25">
      <c r="A14" s="14" t="s">
        <v>27</v>
      </c>
      <c r="B14" s="15">
        <f>COUNTA(B3:B13)</f>
        <v>11</v>
      </c>
      <c r="C14" s="13"/>
      <c r="D14" s="13"/>
      <c r="E14" s="13"/>
      <c r="F14" s="13"/>
      <c r="G14" s="1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x14ac:dyDescent="0.2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A16" s="1" t="s">
        <v>63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x14ac:dyDescent="0.2">
      <c r="A17" s="3" t="s">
        <v>2</v>
      </c>
      <c r="B17" s="3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5" t="s">
        <v>8</v>
      </c>
      <c r="H17" s="6" t="s">
        <v>9</v>
      </c>
      <c r="I17" s="7" t="s">
        <v>10</v>
      </c>
      <c r="J17" s="7" t="s">
        <v>11</v>
      </c>
      <c r="K17" s="7" t="s">
        <v>12</v>
      </c>
      <c r="L17" s="7" t="s">
        <v>13</v>
      </c>
      <c r="M17" s="7" t="s">
        <v>14</v>
      </c>
      <c r="N17" s="7" t="s">
        <v>15</v>
      </c>
      <c r="O17" s="7" t="s">
        <v>16</v>
      </c>
      <c r="P17" s="7" t="s">
        <v>17</v>
      </c>
      <c r="Q17" s="7" t="s">
        <v>55</v>
      </c>
      <c r="R17" s="7" t="s">
        <v>56</v>
      </c>
      <c r="S17" s="7" t="s">
        <v>57</v>
      </c>
      <c r="T17" s="7" t="s">
        <v>58</v>
      </c>
      <c r="U17" s="7" t="s">
        <v>59</v>
      </c>
      <c r="V17" s="7" t="s">
        <v>60</v>
      </c>
      <c r="W17" s="7" t="s">
        <v>61</v>
      </c>
      <c r="X17" s="7" t="s">
        <v>62</v>
      </c>
    </row>
    <row r="18" spans="1:24" x14ac:dyDescent="0.2">
      <c r="A18" s="9">
        <v>1</v>
      </c>
      <c r="B18" s="9" t="s">
        <v>30</v>
      </c>
      <c r="C18" s="10">
        <f>ROUNDDOWN(10-(10/B$14)*$A18,0)+1</f>
        <v>10</v>
      </c>
      <c r="D18" s="10">
        <f>ROUNDDOWN(15-(15/B$14)*A18,0)+1</f>
        <v>14</v>
      </c>
      <c r="E18" s="10">
        <f>(COUNTIF(I18:P18,"&gt;0"))</f>
        <v>2</v>
      </c>
      <c r="F18" s="10">
        <f>(IF(COUNTIF(I18:P18,"&gt;0")&gt;=7,5,((COUNTIF(I18:P18,"&gt;0")))))</f>
        <v>2</v>
      </c>
      <c r="G18" s="11">
        <f>$H18/$F18</f>
        <v>98.5</v>
      </c>
      <c r="H18" s="12">
        <f>SUM(LARGE((I18:X18),{1,2,3,4,5,6,7,8,9}))</f>
        <v>197</v>
      </c>
      <c r="I18" s="9">
        <v>99</v>
      </c>
      <c r="J18" s="9">
        <v>98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</row>
    <row r="19" spans="1:24" x14ac:dyDescent="0.2">
      <c r="A19" s="9">
        <v>2</v>
      </c>
      <c r="B19" s="9" t="s">
        <v>29</v>
      </c>
      <c r="C19" s="10">
        <f>ROUNDDOWN(10-(10/B$14)*$A19,0)+1</f>
        <v>9</v>
      </c>
      <c r="D19" s="10">
        <f>ROUNDDOWN(15-(15/B$14)*A19,0)+1</f>
        <v>13</v>
      </c>
      <c r="E19" s="10">
        <f>(COUNTIF(I19:P19,"&gt;0"))</f>
        <v>2</v>
      </c>
      <c r="F19" s="10">
        <f>(IF(COUNTIF(I19:P19,"&gt;0")&gt;=7,5,((COUNTIF(I19:P19,"&gt;0")))))</f>
        <v>2</v>
      </c>
      <c r="G19" s="11">
        <f>$H19/$F19</f>
        <v>98</v>
      </c>
      <c r="H19" s="12">
        <f>SUM(LARGE((I19:X19),{1,2,3,4,5,6,7,8,9}))</f>
        <v>196</v>
      </c>
      <c r="I19" s="9">
        <v>100</v>
      </c>
      <c r="J19" s="9">
        <v>96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</row>
    <row r="20" spans="1:24" x14ac:dyDescent="0.2">
      <c r="A20" s="9">
        <v>3</v>
      </c>
      <c r="B20" s="9" t="s">
        <v>65</v>
      </c>
      <c r="C20" s="10">
        <f>ROUNDDOWN(10-(10/B$14)*$A20,0)+1</f>
        <v>8</v>
      </c>
      <c r="D20" s="10">
        <f>ROUNDDOWN(15-(15/B$14)*A20,0)+1</f>
        <v>11</v>
      </c>
      <c r="E20" s="10">
        <f>(COUNTIF(I20:P20,"&gt;0"))</f>
        <v>2</v>
      </c>
      <c r="F20" s="10">
        <f>(IF(COUNTIF(I20:P20,"&gt;0")&gt;=7,5,((COUNTIF(I20:P20,"&gt;0")))))</f>
        <v>2</v>
      </c>
      <c r="G20" s="11">
        <f>$H20/$F20</f>
        <v>96.5</v>
      </c>
      <c r="H20" s="12">
        <f>SUM(LARGE((I20:X20),{1,2,3,4,5,6,7,8,9}))</f>
        <v>193</v>
      </c>
      <c r="I20" s="9">
        <v>96</v>
      </c>
      <c r="J20" s="9">
        <v>97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</row>
    <row r="21" spans="1:24" x14ac:dyDescent="0.2">
      <c r="A21" s="9">
        <v>4</v>
      </c>
      <c r="B21" s="9" t="s">
        <v>34</v>
      </c>
      <c r="C21" s="10">
        <f>ROUNDDOWN(10-(10/B$14)*$A21,0)+1</f>
        <v>7</v>
      </c>
      <c r="D21" s="10">
        <f>ROUNDDOWN(15-(15/B$14)*A21,0)+1</f>
        <v>10</v>
      </c>
      <c r="E21" s="10">
        <f>(COUNTIF(I21:P21,"&gt;0"))</f>
        <v>2</v>
      </c>
      <c r="F21" s="10">
        <f>(IF(COUNTIF(I21:P21,"&gt;0")&gt;=7,5,((COUNTIF(I21:P21,"&gt;0")))))</f>
        <v>2</v>
      </c>
      <c r="G21" s="11">
        <f>$H21/$F21</f>
        <v>96</v>
      </c>
      <c r="H21" s="12">
        <f>SUM(LARGE((I21:X21),{1,2,3,4,5,6,7,8,9}))</f>
        <v>192</v>
      </c>
      <c r="I21" s="9">
        <v>97</v>
      </c>
      <c r="J21" s="9">
        <v>95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</row>
    <row r="22" spans="1:24" x14ac:dyDescent="0.2">
      <c r="A22" s="9">
        <v>5</v>
      </c>
      <c r="B22" s="9" t="s">
        <v>66</v>
      </c>
      <c r="C22" s="10">
        <f>ROUNDDOWN(10-(10/B$14)*$A22,0)+1</f>
        <v>6</v>
      </c>
      <c r="D22" s="10">
        <f>ROUNDDOWN(15-(15/B$14)*A22,0)+1</f>
        <v>9</v>
      </c>
      <c r="E22" s="10">
        <f>(COUNTIF(I22:P22,"&gt;0"))</f>
        <v>2</v>
      </c>
      <c r="F22" s="10">
        <f>(IF(COUNTIF(I22:P22,"&gt;0")&gt;=7,5,((COUNTIF(I22:P22,"&gt;0")))))</f>
        <v>2</v>
      </c>
      <c r="G22" s="11">
        <f>$H22/$F22</f>
        <v>94</v>
      </c>
      <c r="H22" s="12">
        <f>SUM(LARGE((I22:P22),{1,2,3,4,5}))</f>
        <v>188</v>
      </c>
      <c r="I22" s="9">
        <v>98</v>
      </c>
      <c r="J22" s="9">
        <v>90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x14ac:dyDescent="0.2">
      <c r="A23" s="9">
        <v>6</v>
      </c>
      <c r="B23" s="9" t="s">
        <v>33</v>
      </c>
      <c r="C23" s="10">
        <f>ROUNDDOWN(10-(10/B$14)*$A23,0)+1</f>
        <v>5</v>
      </c>
      <c r="D23" s="10">
        <f>ROUNDDOWN(15-(15/B$14)*A23,0)+1</f>
        <v>7</v>
      </c>
      <c r="E23" s="10">
        <f>(COUNTIF(I23:P23,"&gt;0"))</f>
        <v>2</v>
      </c>
      <c r="F23" s="10">
        <f>(IF(COUNTIF(I23:P23,"&gt;0")&gt;=7,5,((COUNTIF(I23:P23,"&gt;0")))))</f>
        <v>2</v>
      </c>
      <c r="G23" s="11">
        <f>$H23/$F23</f>
        <v>93.5</v>
      </c>
      <c r="H23" s="12">
        <f>SUM(LARGE((I23:X23),{1,2,3,4,5,6,7,8,9}))</f>
        <v>187</v>
      </c>
      <c r="I23" s="9">
        <v>94</v>
      </c>
      <c r="J23" s="9">
        <v>93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</row>
    <row r="24" spans="1:24" x14ac:dyDescent="0.2">
      <c r="A24" s="9">
        <v>7</v>
      </c>
      <c r="B24" s="9" t="s">
        <v>32</v>
      </c>
      <c r="C24" s="10">
        <f>ROUNDDOWN(10-(10/B$14)*$A24,0)+1</f>
        <v>4</v>
      </c>
      <c r="D24" s="10">
        <f>ROUNDDOWN(15-(15/B$14)*A24,0)+1</f>
        <v>6</v>
      </c>
      <c r="E24" s="10">
        <f>(COUNTIF(I24:P24,"&gt;0"))</f>
        <v>2</v>
      </c>
      <c r="F24" s="10">
        <f>(IF(COUNTIF(I24:P24,"&gt;0")&gt;=7,5,((COUNTIF(I24:P24,"&gt;0")))))</f>
        <v>2</v>
      </c>
      <c r="G24" s="11">
        <f>$H24/$F24</f>
        <v>93</v>
      </c>
      <c r="H24" s="12">
        <f>SUM(LARGE((I24:X24),{1,2,3,4,5,6,7,8,9}))</f>
        <v>186</v>
      </c>
      <c r="I24" s="13">
        <v>92</v>
      </c>
      <c r="J24" s="9">
        <v>94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</row>
    <row r="25" spans="1:24" x14ac:dyDescent="0.2">
      <c r="A25" s="9">
        <v>8</v>
      </c>
      <c r="B25" s="9" t="s">
        <v>69</v>
      </c>
      <c r="C25" s="10"/>
      <c r="D25" s="10"/>
      <c r="E25" s="10">
        <f>(COUNTIF(I25:P25,"&gt;0"))</f>
        <v>2</v>
      </c>
      <c r="F25" s="10">
        <f>(IF(COUNTIF(I25:P25,"&gt;0")&gt;=7,5,((COUNTIF(I25:P25,"&gt;0")))))</f>
        <v>2</v>
      </c>
      <c r="G25" s="11">
        <f>$H25/$F25</f>
        <v>91.5</v>
      </c>
      <c r="H25" s="12">
        <f>SUM(LARGE((I25:P25),{1,2,3,4,5}))</f>
        <v>183</v>
      </c>
      <c r="I25" s="9">
        <v>91</v>
      </c>
      <c r="J25" s="9">
        <v>92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x14ac:dyDescent="0.2">
      <c r="A26" s="9">
        <v>9</v>
      </c>
      <c r="B26" s="9" t="s">
        <v>70</v>
      </c>
      <c r="C26" s="10"/>
      <c r="D26" s="10"/>
      <c r="E26" s="10">
        <f>(COUNTIF(I26:P26,"&gt;0"))</f>
        <v>2</v>
      </c>
      <c r="F26" s="10">
        <f>(IF(COUNTIF(I26:P26,"&gt;0")&gt;=7,5,((COUNTIF(I26:P26,"&gt;0")))))</f>
        <v>2</v>
      </c>
      <c r="G26" s="11">
        <f>$H26/$F26</f>
        <v>90.5</v>
      </c>
      <c r="H26" s="12">
        <f>SUM(LARGE((I26:P26),{1,2,3,4,5}))</f>
        <v>181</v>
      </c>
      <c r="I26" s="9">
        <v>90</v>
      </c>
      <c r="J26" s="9">
        <v>91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</row>
    <row r="27" spans="1:24" x14ac:dyDescent="0.2">
      <c r="A27" s="9">
        <v>10</v>
      </c>
      <c r="B27" s="9" t="s">
        <v>35</v>
      </c>
      <c r="C27" s="10">
        <f>ROUNDDOWN(10-(10/B$14)*$A27,0)+1</f>
        <v>1</v>
      </c>
      <c r="D27" s="10">
        <f>ROUNDDOWN(15-(15/B$14)*A27,0)+1</f>
        <v>2</v>
      </c>
      <c r="E27" s="10">
        <f>(COUNTIF(I27:P27,"&gt;0"))</f>
        <v>1</v>
      </c>
      <c r="F27" s="10">
        <f>(IF(COUNTIF(I27:P27,"&gt;0")&gt;=7,5,((COUNTIF(I27:P27,"&gt;0")))))</f>
        <v>1</v>
      </c>
      <c r="G27" s="11">
        <f>$H27/$F27</f>
        <v>100</v>
      </c>
      <c r="H27" s="12">
        <f>SUM(LARGE((I27:X27),{1,2,3,4,5,6,7,8,9}))</f>
        <v>100</v>
      </c>
      <c r="I27" s="9">
        <v>0</v>
      </c>
      <c r="J27" s="9">
        <v>100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</row>
    <row r="28" spans="1:24" x14ac:dyDescent="0.2">
      <c r="A28" s="9">
        <v>11</v>
      </c>
      <c r="B28" s="9" t="s">
        <v>31</v>
      </c>
      <c r="C28" s="10">
        <f>ROUNDDOWN(10-(10/B$14)*$A28,0)+1</f>
        <v>1</v>
      </c>
      <c r="D28" s="10">
        <f>ROUNDDOWN(15-(15/B$14)*A28,0)+1</f>
        <v>1</v>
      </c>
      <c r="E28" s="10">
        <f>(COUNTIF(I28:P28,"&gt;0"))</f>
        <v>1</v>
      </c>
      <c r="F28" s="10">
        <f>(IF(COUNTIF(I28:P28,"&gt;0")&gt;=7,5,((COUNTIF(I28:P28,"&gt;0")))))</f>
        <v>1</v>
      </c>
      <c r="G28" s="11">
        <f>$H28/$F28</f>
        <v>99</v>
      </c>
      <c r="H28" s="12">
        <f>SUM(LARGE((I28:X28),{1,2,3,4,5,6,7,8,9}))</f>
        <v>99</v>
      </c>
      <c r="I28" s="9">
        <v>0</v>
      </c>
      <c r="J28" s="9">
        <v>99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x14ac:dyDescent="0.2">
      <c r="A29" s="9">
        <v>12</v>
      </c>
      <c r="B29" s="9" t="s">
        <v>36</v>
      </c>
      <c r="C29" s="10">
        <f>ROUNDDOWN(10-(10/B$14)*$A29,0)+1</f>
        <v>1</v>
      </c>
      <c r="D29" s="10">
        <f>ROUNDDOWN(15-(15/B$14)*A29,0)+1</f>
        <v>0</v>
      </c>
      <c r="E29" s="10">
        <f>(COUNTIF(I29:P29,"&gt;0"))</f>
        <v>1</v>
      </c>
      <c r="F29" s="10">
        <f>(IF(COUNTIF(I29:P29,"&gt;0")&gt;=7,5,((COUNTIF(I29:P29,"&gt;0")))))</f>
        <v>1</v>
      </c>
      <c r="G29" s="11">
        <f>$H29/$F29</f>
        <v>95</v>
      </c>
      <c r="H29" s="12">
        <f>SUM(LARGE((I29:X29),{1,2,3,4,5,6,7,8,9}))</f>
        <v>95</v>
      </c>
      <c r="I29" s="9">
        <v>95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</row>
    <row r="30" spans="1:24" x14ac:dyDescent="0.2">
      <c r="A30" s="9">
        <v>13</v>
      </c>
      <c r="B30" s="9" t="s">
        <v>50</v>
      </c>
      <c r="C30" s="10">
        <f>ROUNDDOWN(10-(10/B$14)*$A30,0)+1</f>
        <v>0</v>
      </c>
      <c r="D30" s="10">
        <f>ROUNDDOWN(15-(15/B$14)*A30,0)+1</f>
        <v>-1</v>
      </c>
      <c r="E30" s="10">
        <f>(COUNTIF(I30:P30,"&gt;0"))</f>
        <v>1</v>
      </c>
      <c r="F30" s="10">
        <f>(IF(COUNTIF(I30:P30,"&gt;0")&gt;=7,5,((COUNTIF(I30:P30,"&gt;0")))))</f>
        <v>1</v>
      </c>
      <c r="G30" s="11">
        <f>$H30/$F30</f>
        <v>93</v>
      </c>
      <c r="H30" s="12">
        <f>SUM(LARGE((I30:X30),{1,2,3,4,5,6,7,8,9}))</f>
        <v>93</v>
      </c>
      <c r="I30" s="9">
        <v>93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</row>
    <row r="31" spans="1:24" ht="13.5" thickBot="1" x14ac:dyDescent="0.25">
      <c r="A31" s="9">
        <v>14</v>
      </c>
      <c r="B31" s="9" t="s">
        <v>37</v>
      </c>
      <c r="C31" s="10">
        <f>ROUNDDOWN(10-(10/B$14)*$A31,0)+1</f>
        <v>-1</v>
      </c>
      <c r="D31" s="10">
        <f>ROUNDDOWN(15-(15/B$14)*A31,0)+1</f>
        <v>-3</v>
      </c>
      <c r="E31" s="10">
        <f>(COUNTIF(I31:P31,"&gt;0"))</f>
        <v>0</v>
      </c>
      <c r="F31" s="10">
        <f>(IF(COUNTIF(I31:P31,"&gt;0")&gt;=7,5,((COUNTIF(I31:P31,"&gt;0")))))</f>
        <v>0</v>
      </c>
      <c r="G31" s="11" t="e">
        <f>$H31/$F31</f>
        <v>#DIV/0!</v>
      </c>
      <c r="H31" s="12">
        <f>SUM(LARGE((I31:X31),{1,2,3,4,5,6,7,8,9}))</f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</row>
    <row r="32" spans="1:24" ht="13.5" thickBot="1" x14ac:dyDescent="0.25">
      <c r="A32" s="14" t="s">
        <v>27</v>
      </c>
      <c r="B32" s="15">
        <f>COUNTA(B18:B31)</f>
        <v>14</v>
      </c>
    </row>
    <row r="34" spans="1:24" x14ac:dyDescent="0.2">
      <c r="A34" s="1" t="s">
        <v>64</v>
      </c>
      <c r="I34" s="1" t="s">
        <v>54</v>
      </c>
    </row>
    <row r="35" spans="1:24" x14ac:dyDescent="0.2">
      <c r="A35" s="3" t="s">
        <v>2</v>
      </c>
      <c r="B35" s="3" t="s">
        <v>3</v>
      </c>
      <c r="C35" s="4" t="s">
        <v>4</v>
      </c>
      <c r="D35" s="4" t="s">
        <v>5</v>
      </c>
      <c r="E35" s="4" t="s">
        <v>6</v>
      </c>
      <c r="F35" s="4" t="s">
        <v>7</v>
      </c>
      <c r="G35" s="5" t="s">
        <v>8</v>
      </c>
      <c r="H35" s="6" t="s">
        <v>9</v>
      </c>
      <c r="I35" s="7" t="s">
        <v>10</v>
      </c>
      <c r="J35" s="7" t="s">
        <v>11</v>
      </c>
      <c r="K35" s="7" t="s">
        <v>12</v>
      </c>
      <c r="L35" s="7" t="s">
        <v>13</v>
      </c>
      <c r="M35" s="7" t="s">
        <v>14</v>
      </c>
      <c r="N35" s="7" t="s">
        <v>15</v>
      </c>
      <c r="O35" s="7" t="s">
        <v>16</v>
      </c>
      <c r="P35" s="7" t="s">
        <v>17</v>
      </c>
      <c r="Q35" s="7" t="s">
        <v>55</v>
      </c>
      <c r="R35" s="7" t="s">
        <v>56</v>
      </c>
      <c r="S35" s="7" t="s">
        <v>57</v>
      </c>
      <c r="T35" s="7" t="s">
        <v>58</v>
      </c>
      <c r="U35" s="7" t="s">
        <v>59</v>
      </c>
      <c r="V35" s="7" t="s">
        <v>60</v>
      </c>
      <c r="W35" s="7" t="s">
        <v>61</v>
      </c>
      <c r="X35" s="7" t="s">
        <v>62</v>
      </c>
    </row>
    <row r="36" spans="1:24" x14ac:dyDescent="0.2">
      <c r="A36" s="9">
        <v>1</v>
      </c>
      <c r="B36" s="9" t="s">
        <v>42</v>
      </c>
      <c r="C36" s="10">
        <f>ROUNDDOWN(10-(10/B$14)*$A36,0)+1</f>
        <v>10</v>
      </c>
      <c r="D36" s="10">
        <f>ROUNDDOWN(15-(15/B$14)*A36,0)+1</f>
        <v>14</v>
      </c>
      <c r="E36" s="10">
        <f>(COUNTIF(I36:P36,"&gt;0"))</f>
        <v>2</v>
      </c>
      <c r="F36" s="10">
        <f>(IF(COUNTIF(I36:P36,"&gt;0")&gt;=7,5,((COUNTIF(I36:P36,"&gt;0")))))</f>
        <v>2</v>
      </c>
      <c r="G36" s="11">
        <f>$H36/$F36</f>
        <v>100</v>
      </c>
      <c r="H36" s="12">
        <f>SUM(LARGE((I36:X36),{1,2,3,4,5,6,7,8,9}))</f>
        <v>200</v>
      </c>
      <c r="I36" s="9">
        <v>100</v>
      </c>
      <c r="J36" s="9">
        <v>100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</row>
    <row r="37" spans="1:24" x14ac:dyDescent="0.2">
      <c r="A37" s="9">
        <v>2</v>
      </c>
      <c r="B37" s="9" t="s">
        <v>40</v>
      </c>
      <c r="C37" s="10">
        <f>ROUNDDOWN(10-(10/B$14)*$A37,0)+1</f>
        <v>9</v>
      </c>
      <c r="D37" s="10">
        <f>ROUNDDOWN(15-(15/B$14)*A37,0)+1</f>
        <v>13</v>
      </c>
      <c r="E37" s="10">
        <f>(COUNTIF(I37:P37,"&gt;0"))</f>
        <v>2</v>
      </c>
      <c r="F37" s="10">
        <f>(IF(COUNTIF(I37:P37,"&gt;0")&gt;=7,5,((COUNTIF(I37:P37,"&gt;0")))))</f>
        <v>2</v>
      </c>
      <c r="G37" s="11">
        <f>$H37/$F37</f>
        <v>99</v>
      </c>
      <c r="H37" s="12">
        <f>SUM(LARGE((I37:X37),{1,2,3,4,5,6,7,8,9}))</f>
        <v>198</v>
      </c>
      <c r="I37" s="9">
        <v>99</v>
      </c>
      <c r="J37" s="9">
        <v>99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x14ac:dyDescent="0.2">
      <c r="A38" s="9">
        <v>3</v>
      </c>
      <c r="B38" s="9" t="s">
        <v>45</v>
      </c>
      <c r="C38" s="10">
        <f>ROUNDDOWN(10-(10/B$14)*$A38,0)+1</f>
        <v>8</v>
      </c>
      <c r="D38" s="10">
        <f>ROUNDDOWN(15-(15/B$14)*A38,0)+1</f>
        <v>11</v>
      </c>
      <c r="E38" s="10">
        <f>(COUNTIF(I38:P38,"&gt;0"))</f>
        <v>2</v>
      </c>
      <c r="F38" s="10">
        <f>(IF(COUNTIF(I38:P38,"&gt;0")&gt;=7,5,((COUNTIF(I38:P38,"&gt;0")))))</f>
        <v>2</v>
      </c>
      <c r="G38" s="11">
        <f>$H38/$F38</f>
        <v>97.5</v>
      </c>
      <c r="H38" s="12">
        <f>SUM(LARGE((I38:X38),{1,2,3,4,5,6,7,8,9}))</f>
        <v>195</v>
      </c>
      <c r="I38" s="9">
        <v>97</v>
      </c>
      <c r="J38" s="9">
        <v>98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</row>
    <row r="39" spans="1:24" x14ac:dyDescent="0.2">
      <c r="A39" s="9">
        <v>4</v>
      </c>
      <c r="B39" s="9" t="s">
        <v>44</v>
      </c>
      <c r="C39" s="10">
        <f>ROUNDDOWN(10-(10/B$14)*$A39,0)+1</f>
        <v>7</v>
      </c>
      <c r="D39" s="10">
        <f>ROUNDDOWN(15-(15/B$14)*A39,0)+1</f>
        <v>10</v>
      </c>
      <c r="E39" s="10">
        <f>(COUNTIF(I39:P39,"&gt;0"))</f>
        <v>2</v>
      </c>
      <c r="F39" s="10">
        <f>(IF(COUNTIF(I39:P39,"&gt;0")&gt;=7,5,((COUNTIF(I39:P39,"&gt;0")))))</f>
        <v>2</v>
      </c>
      <c r="G39" s="11">
        <f>$H39/$F39</f>
        <v>96.5</v>
      </c>
      <c r="H39" s="12">
        <f>SUM(LARGE((I39:X39),{1,2,3,4,5,6,7,8,9}))</f>
        <v>193</v>
      </c>
      <c r="I39" s="9">
        <v>96</v>
      </c>
      <c r="J39" s="9">
        <v>97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</row>
    <row r="40" spans="1:24" x14ac:dyDescent="0.2">
      <c r="A40" s="9">
        <v>5</v>
      </c>
      <c r="B40" s="9" t="s">
        <v>43</v>
      </c>
      <c r="C40" s="10">
        <f>ROUNDDOWN(10-(10/B$14)*$A40,0)+1</f>
        <v>6</v>
      </c>
      <c r="D40" s="10">
        <f>ROUNDDOWN(15-(15/B$14)*A40,0)+1</f>
        <v>9</v>
      </c>
      <c r="E40" s="10">
        <f>(COUNTIF(I40:P40,"&gt;0"))</f>
        <v>1</v>
      </c>
      <c r="F40" s="10">
        <f>(IF(COUNTIF(I40:P40,"&gt;0")&gt;=7,5,((COUNTIF(I40:P40,"&gt;0")))))</f>
        <v>1</v>
      </c>
      <c r="G40" s="11">
        <f>$H40/$F40</f>
        <v>98</v>
      </c>
      <c r="H40" s="12">
        <f>SUM(LARGE((I40:X40),{1,2,3,4,5,6,7,8,9}))</f>
        <v>98</v>
      </c>
      <c r="I40" s="9">
        <v>98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</row>
    <row r="41" spans="1:24" x14ac:dyDescent="0.2">
      <c r="A41" s="9">
        <v>6</v>
      </c>
      <c r="B41" s="9" t="s">
        <v>46</v>
      </c>
      <c r="C41" s="10">
        <f>ROUNDDOWN(10-(10/B$14)*$A41,0)+1</f>
        <v>5</v>
      </c>
      <c r="D41" s="10">
        <f>ROUNDDOWN(15-(15/B$14)*A41,0)+1</f>
        <v>7</v>
      </c>
      <c r="E41" s="10">
        <f>(COUNTIF(I41:P41,"&gt;0"))</f>
        <v>1</v>
      </c>
      <c r="F41" s="10">
        <f>(IF(COUNTIF(I41:P41,"&gt;0")&gt;=7,5,((COUNTIF(I41:P41,"&gt;0")))))</f>
        <v>1</v>
      </c>
      <c r="G41" s="11">
        <f>$H41/$F41</f>
        <v>96</v>
      </c>
      <c r="H41" s="12">
        <f>SUM(LARGE((I41:X41),{1,2,3,4,5,6,7,8,9}))</f>
        <v>96</v>
      </c>
      <c r="I41" s="9">
        <v>0</v>
      </c>
      <c r="J41" s="9">
        <v>96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</row>
    <row r="42" spans="1:24" x14ac:dyDescent="0.2">
      <c r="A42" s="9">
        <v>7</v>
      </c>
      <c r="B42" s="9" t="s">
        <v>71</v>
      </c>
      <c r="C42" s="10">
        <f>ROUNDDOWN(10-(10/B$14)*$A42,0)+1</f>
        <v>4</v>
      </c>
      <c r="D42" s="10">
        <f>ROUNDDOWN(15-(15/B$14)*A42,0)+1</f>
        <v>6</v>
      </c>
      <c r="E42" s="10">
        <f>(COUNTIF(I42:P42,"&gt;0"))</f>
        <v>1</v>
      </c>
      <c r="F42" s="10">
        <f>(IF(COUNTIF(I42:P42,"&gt;0")&gt;=7,5,((COUNTIF(I42:P42,"&gt;0")))))</f>
        <v>1</v>
      </c>
      <c r="G42" s="11">
        <f>$H42/$F42</f>
        <v>95</v>
      </c>
      <c r="H42" s="12">
        <f>SUM(LARGE((I42:X42),{1,2,3,4,5,6,7,8,9}))</f>
        <v>95</v>
      </c>
      <c r="I42" s="9">
        <v>95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</row>
    <row r="43" spans="1:24" x14ac:dyDescent="0.2">
      <c r="A43" s="9">
        <v>8</v>
      </c>
      <c r="B43" s="9" t="s">
        <v>41</v>
      </c>
      <c r="C43" s="10">
        <f>ROUNDDOWN(10-(10/B$14)*$A43,0)+1</f>
        <v>3</v>
      </c>
      <c r="D43" s="10">
        <f>ROUNDDOWN(15-(15/B$14)*A43,0)+1</f>
        <v>5</v>
      </c>
      <c r="E43" s="10">
        <f>(COUNTIF(I43:P43,"&gt;0"))</f>
        <v>0</v>
      </c>
      <c r="F43" s="10">
        <f>(IF(COUNTIF(I43:P43,"&gt;0")&gt;=7,5,((COUNTIF(I43:P43,"&gt;0")))))</f>
        <v>0</v>
      </c>
      <c r="G43" s="11" t="e">
        <f>$H43/$F43</f>
        <v>#DIV/0!</v>
      </c>
      <c r="H43" s="12">
        <f>SUM(LARGE((I43:X43),{1,2,3,4,5,6,7,8,9}))</f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</row>
    <row r="44" spans="1:24" x14ac:dyDescent="0.2">
      <c r="A44" s="9">
        <v>9</v>
      </c>
      <c r="B44" s="9" t="s">
        <v>68</v>
      </c>
      <c r="C44" s="10">
        <f>ROUNDDOWN(10-(10/B$14)*$A44,0)+1</f>
        <v>2</v>
      </c>
      <c r="D44" s="10">
        <f>ROUNDDOWN(15-(15/B$14)*A44,0)+1</f>
        <v>3</v>
      </c>
      <c r="E44" s="10">
        <f>(COUNTIF(I44:P44,"&gt;0"))</f>
        <v>0</v>
      </c>
      <c r="F44" s="10">
        <f>(IF(COUNTIF(I44:P44,"&gt;0")&gt;=7,5,((COUNTIF(I44:P44,"&gt;0")))))</f>
        <v>0</v>
      </c>
      <c r="G44" s="11" t="e">
        <f>$H44/$F44</f>
        <v>#DIV/0!</v>
      </c>
      <c r="H44" s="12">
        <f>SUM(LARGE((I44:X44),{1,2,3,4,5,6,7,8,9}))</f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</row>
    <row r="45" spans="1:24" x14ac:dyDescent="0.2">
      <c r="A45" s="9">
        <v>10</v>
      </c>
      <c r="B45" s="9" t="s">
        <v>35</v>
      </c>
      <c r="C45" s="10">
        <f>ROUNDDOWN(10-(10/B$14)*$A45,0)+1</f>
        <v>1</v>
      </c>
      <c r="D45" s="10">
        <f>ROUNDDOWN(15-(15/B$14)*A45,0)+1</f>
        <v>2</v>
      </c>
      <c r="E45" s="10">
        <f>(COUNTIF(I45:P45,"&gt;0"))</f>
        <v>0</v>
      </c>
      <c r="F45" s="10">
        <f>(IF(COUNTIF(I45:P45,"&gt;0")&gt;=7,5,((COUNTIF(I45:P45,"&gt;0")))))</f>
        <v>0</v>
      </c>
      <c r="G45" s="11" t="e">
        <f>$H45/$F45</f>
        <v>#DIV/0!</v>
      </c>
      <c r="H45" s="12">
        <f>SUM(LARGE((I45:X45),{1,2,3,4,5,6,7,8,9}))</f>
        <v>0</v>
      </c>
      <c r="I45" s="13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x14ac:dyDescent="0.2">
      <c r="A46" s="9">
        <v>11</v>
      </c>
      <c r="C46" s="10">
        <f t="shared" ref="C36:C47" si="0">ROUNDDOWN(10-(10/B$14)*$A46,0)+1</f>
        <v>1</v>
      </c>
      <c r="D46" s="10">
        <f t="shared" ref="D36:D47" si="1">ROUNDDOWN(15-(15/B$14)*A46,0)+1</f>
        <v>1</v>
      </c>
      <c r="E46" s="10">
        <f t="shared" ref="E36:E47" si="2">(COUNTIF(I46:P46,"&gt;0"))</f>
        <v>0</v>
      </c>
      <c r="F46" s="10">
        <f t="shared" ref="F36:F47" si="3">(IF(COUNTIF(I46:P46,"&gt;0")&gt;=7,5,((COUNTIF(I46:P46,"&gt;0")))))</f>
        <v>0</v>
      </c>
      <c r="G46" s="11" t="e">
        <f t="shared" ref="G36:G47" si="4">$H46/$F46</f>
        <v>#DIV/0!</v>
      </c>
      <c r="H46" s="12">
        <f>SUM(LARGE((I46:X46),{1,2,3,4,5,6,7,8,9}))</f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</row>
    <row r="47" spans="1:24" ht="13.5" thickBot="1" x14ac:dyDescent="0.25">
      <c r="A47" s="9">
        <v>12</v>
      </c>
      <c r="C47" s="10">
        <f t="shared" si="0"/>
        <v>1</v>
      </c>
      <c r="D47" s="10">
        <f t="shared" si="1"/>
        <v>0</v>
      </c>
      <c r="E47" s="10">
        <f t="shared" si="2"/>
        <v>0</v>
      </c>
      <c r="F47" s="10">
        <f t="shared" si="3"/>
        <v>0</v>
      </c>
      <c r="G47" s="11" t="e">
        <f t="shared" si="4"/>
        <v>#DIV/0!</v>
      </c>
      <c r="H47" s="12">
        <f>SUM(LARGE((I47:P47),{1,2,3,4,5}))</f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</row>
    <row r="48" spans="1:24" ht="13.5" thickBot="1" x14ac:dyDescent="0.25">
      <c r="A48" s="14" t="s">
        <v>27</v>
      </c>
      <c r="B48" s="15">
        <f>COUNTA(B36:B45)</f>
        <v>10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9:24" x14ac:dyDescent="0.2"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</sheetData>
  <sortState ref="B36:X45">
    <sortCondition descending="1" ref="H36:H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17" workbookViewId="0">
      <selection activeCell="B34" sqref="B34:B43"/>
    </sheetView>
  </sheetViews>
  <sheetFormatPr defaultRowHeight="12.75" x14ac:dyDescent="0.2"/>
  <cols>
    <col min="1" max="1" width="9.140625" style="1"/>
    <col min="2" max="2" width="14.5703125" style="1" bestFit="1" customWidth="1"/>
    <col min="3" max="4" width="9.140625" style="1" hidden="1" customWidth="1"/>
    <col min="5" max="7" width="9.140625" style="1"/>
    <col min="8" max="8" width="12.5703125" style="2" bestFit="1" customWidth="1"/>
    <col min="9" max="16384" width="9.140625" style="1"/>
  </cols>
  <sheetData>
    <row r="1" spans="1:16" x14ac:dyDescent="0.2">
      <c r="A1" s="1" t="s">
        <v>0</v>
      </c>
      <c r="I1" s="1" t="s">
        <v>1</v>
      </c>
    </row>
    <row r="2" spans="1:16" s="8" customFormat="1" ht="12.75" customHeight="1" x14ac:dyDescent="0.2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</row>
    <row r="3" spans="1:16" ht="12.75" customHeight="1" x14ac:dyDescent="0.2">
      <c r="A3" s="9">
        <v>1</v>
      </c>
      <c r="B3" s="9" t="s">
        <v>18</v>
      </c>
      <c r="C3" s="10">
        <f t="shared" ref="C3:C13" si="0">ROUNDDOWN(10-(10/B$14)*$A3,0)+1</f>
        <v>10</v>
      </c>
      <c r="D3" s="10">
        <f t="shared" ref="D3:D13" si="1">ROUNDDOWN(15-(15/B$14)*A3,0)+1</f>
        <v>14</v>
      </c>
      <c r="E3" s="10">
        <f t="shared" ref="E3:E13" si="2">(COUNTIF(I3:P3,"&gt;0"))</f>
        <v>8</v>
      </c>
      <c r="F3" s="10">
        <f t="shared" ref="F3:F13" si="3">(IF(COUNTIF(I3:P3,"&gt;0")&gt;=7,5,((COUNTIF(I3:P3,"&gt;0")))))</f>
        <v>5</v>
      </c>
      <c r="G3" s="11">
        <f t="shared" ref="G3:G13" si="4">$H3/$F3</f>
        <v>100</v>
      </c>
      <c r="H3" s="12">
        <f>SUM(LARGE((I3:P3),{1,2,3,4,5}))</f>
        <v>500</v>
      </c>
      <c r="I3" s="9">
        <v>99</v>
      </c>
      <c r="J3" s="9">
        <v>100</v>
      </c>
      <c r="K3" s="9">
        <v>100</v>
      </c>
      <c r="L3" s="9">
        <v>99</v>
      </c>
      <c r="M3" s="9">
        <v>100</v>
      </c>
      <c r="N3" s="9">
        <v>100</v>
      </c>
      <c r="O3" s="9">
        <v>99</v>
      </c>
      <c r="P3" s="9">
        <v>100</v>
      </c>
    </row>
    <row r="4" spans="1:16" x14ac:dyDescent="0.2">
      <c r="A4" s="9">
        <v>2</v>
      </c>
      <c r="B4" s="9" t="s">
        <v>22</v>
      </c>
      <c r="C4" s="10">
        <f t="shared" si="0"/>
        <v>9</v>
      </c>
      <c r="D4" s="10">
        <f t="shared" si="1"/>
        <v>13</v>
      </c>
      <c r="E4" s="10">
        <f t="shared" si="2"/>
        <v>5</v>
      </c>
      <c r="F4" s="10">
        <f t="shared" si="3"/>
        <v>5</v>
      </c>
      <c r="G4" s="11">
        <f t="shared" si="4"/>
        <v>98.8</v>
      </c>
      <c r="H4" s="12">
        <f>SUM(LARGE((I4:P4),{1,2,3,4,5}))</f>
        <v>494</v>
      </c>
      <c r="I4" s="9">
        <v>96</v>
      </c>
      <c r="J4" s="9">
        <v>0</v>
      </c>
      <c r="K4" s="9">
        <v>0</v>
      </c>
      <c r="L4" s="9">
        <v>100</v>
      </c>
      <c r="M4" s="9">
        <v>99</v>
      </c>
      <c r="N4" s="9">
        <v>99</v>
      </c>
      <c r="O4" s="9">
        <v>100</v>
      </c>
      <c r="P4" s="9">
        <v>0</v>
      </c>
    </row>
    <row r="5" spans="1:16" x14ac:dyDescent="0.2">
      <c r="A5" s="9">
        <v>3</v>
      </c>
      <c r="B5" s="9" t="s">
        <v>19</v>
      </c>
      <c r="C5" s="10">
        <f t="shared" si="0"/>
        <v>8</v>
      </c>
      <c r="D5" s="10">
        <f t="shared" si="1"/>
        <v>11</v>
      </c>
      <c r="E5" s="10">
        <f t="shared" si="2"/>
        <v>8</v>
      </c>
      <c r="F5" s="10">
        <f t="shared" si="3"/>
        <v>5</v>
      </c>
      <c r="G5" s="11">
        <f t="shared" si="4"/>
        <v>98.8</v>
      </c>
      <c r="H5" s="12">
        <f>SUM(LARGE((I5:P5),{1,2,3,4,5}))</f>
        <v>494</v>
      </c>
      <c r="I5" s="9">
        <v>100</v>
      </c>
      <c r="J5" s="9">
        <v>99</v>
      </c>
      <c r="K5" s="9">
        <v>96</v>
      </c>
      <c r="L5" s="9">
        <v>98</v>
      </c>
      <c r="M5" s="9">
        <v>98</v>
      </c>
      <c r="N5" s="9">
        <v>96</v>
      </c>
      <c r="O5" s="9">
        <v>97</v>
      </c>
      <c r="P5" s="9">
        <v>99</v>
      </c>
    </row>
    <row r="6" spans="1:16" x14ac:dyDescent="0.2">
      <c r="A6" s="9">
        <v>4</v>
      </c>
      <c r="B6" s="9" t="s">
        <v>21</v>
      </c>
      <c r="C6" s="10">
        <f t="shared" si="0"/>
        <v>7</v>
      </c>
      <c r="D6" s="10">
        <f t="shared" si="1"/>
        <v>10</v>
      </c>
      <c r="E6" s="10">
        <f t="shared" si="2"/>
        <v>8</v>
      </c>
      <c r="F6" s="10">
        <f t="shared" si="3"/>
        <v>5</v>
      </c>
      <c r="G6" s="11">
        <f t="shared" si="4"/>
        <v>97.2</v>
      </c>
      <c r="H6" s="12">
        <f>SUM(LARGE((I6:P6),{1,2,3,4,5}))</f>
        <v>486</v>
      </c>
      <c r="I6" s="9">
        <v>98</v>
      </c>
      <c r="J6" s="9">
        <v>97</v>
      </c>
      <c r="K6" s="9">
        <v>99</v>
      </c>
      <c r="L6" s="9">
        <v>95</v>
      </c>
      <c r="M6" s="9">
        <v>94</v>
      </c>
      <c r="N6" s="9">
        <v>93</v>
      </c>
      <c r="O6" s="9">
        <v>95</v>
      </c>
      <c r="P6" s="9">
        <v>97</v>
      </c>
    </row>
    <row r="7" spans="1:16" x14ac:dyDescent="0.2">
      <c r="A7" s="9">
        <v>5</v>
      </c>
      <c r="B7" s="9" t="s">
        <v>20</v>
      </c>
      <c r="C7" s="10">
        <f t="shared" si="0"/>
        <v>6</v>
      </c>
      <c r="D7" s="10">
        <f t="shared" si="1"/>
        <v>9</v>
      </c>
      <c r="E7" s="10">
        <f t="shared" si="2"/>
        <v>8</v>
      </c>
      <c r="F7" s="10">
        <f t="shared" si="3"/>
        <v>5</v>
      </c>
      <c r="G7" s="11">
        <f t="shared" si="4"/>
        <v>97</v>
      </c>
      <c r="H7" s="12">
        <f>SUM(LARGE((I7:P7),{1,2,3,4,5}))</f>
        <v>485</v>
      </c>
      <c r="I7" s="13">
        <v>97</v>
      </c>
      <c r="J7" s="13">
        <v>98</v>
      </c>
      <c r="K7" s="13">
        <v>97</v>
      </c>
      <c r="L7" s="9">
        <v>94</v>
      </c>
      <c r="M7" s="9">
        <v>97</v>
      </c>
      <c r="N7" s="9">
        <v>94</v>
      </c>
      <c r="O7" s="9">
        <v>93</v>
      </c>
      <c r="P7" s="9">
        <v>96</v>
      </c>
    </row>
    <row r="8" spans="1:16" x14ac:dyDescent="0.2">
      <c r="A8" s="9">
        <v>6</v>
      </c>
      <c r="B8" s="9" t="s">
        <v>23</v>
      </c>
      <c r="C8" s="10">
        <f t="shared" si="0"/>
        <v>5</v>
      </c>
      <c r="D8" s="10">
        <f t="shared" si="1"/>
        <v>7</v>
      </c>
      <c r="E8" s="10">
        <f t="shared" si="2"/>
        <v>5</v>
      </c>
      <c r="F8" s="10">
        <f t="shared" si="3"/>
        <v>5</v>
      </c>
      <c r="G8" s="11">
        <f t="shared" si="4"/>
        <v>94.6</v>
      </c>
      <c r="H8" s="12">
        <f>SUM(LARGE((I8:P8),{1,2,3,4,5}))</f>
        <v>473</v>
      </c>
      <c r="I8" s="9">
        <v>0</v>
      </c>
      <c r="J8" s="9">
        <v>96</v>
      </c>
      <c r="K8" s="9">
        <v>98</v>
      </c>
      <c r="L8" s="9">
        <v>93</v>
      </c>
      <c r="M8" s="9">
        <v>0</v>
      </c>
      <c r="N8" s="9">
        <v>92</v>
      </c>
      <c r="O8" s="9">
        <v>94</v>
      </c>
      <c r="P8" s="9">
        <v>0</v>
      </c>
    </row>
    <row r="9" spans="1:16" x14ac:dyDescent="0.2">
      <c r="A9" s="9">
        <v>7</v>
      </c>
      <c r="B9" s="9" t="s">
        <v>24</v>
      </c>
      <c r="C9" s="10">
        <f t="shared" si="0"/>
        <v>4</v>
      </c>
      <c r="D9" s="10">
        <f t="shared" si="1"/>
        <v>6</v>
      </c>
      <c r="E9" s="10">
        <f t="shared" si="2"/>
        <v>4</v>
      </c>
      <c r="F9" s="10">
        <f t="shared" si="3"/>
        <v>4</v>
      </c>
      <c r="G9" s="11">
        <f t="shared" si="4"/>
        <v>97</v>
      </c>
      <c r="H9" s="12">
        <f>SUM(LARGE((I9:P9),{1,2,3,4,5}))</f>
        <v>388</v>
      </c>
      <c r="I9" s="9">
        <v>0</v>
      </c>
      <c r="J9" s="9">
        <v>0</v>
      </c>
      <c r="K9" s="9">
        <v>0</v>
      </c>
      <c r="L9" s="9">
        <v>97</v>
      </c>
      <c r="M9" s="9">
        <v>96</v>
      </c>
      <c r="N9" s="9">
        <v>97</v>
      </c>
      <c r="O9" s="9">
        <v>98</v>
      </c>
      <c r="P9" s="9">
        <v>0</v>
      </c>
    </row>
    <row r="10" spans="1:16" x14ac:dyDescent="0.2">
      <c r="A10" s="9">
        <v>8</v>
      </c>
      <c r="B10" s="9" t="s">
        <v>48</v>
      </c>
      <c r="C10" s="10">
        <f t="shared" si="0"/>
        <v>3</v>
      </c>
      <c r="D10" s="10">
        <f t="shared" si="1"/>
        <v>5</v>
      </c>
      <c r="E10" s="10">
        <f t="shared" si="2"/>
        <v>3</v>
      </c>
      <c r="F10" s="10">
        <f t="shared" si="3"/>
        <v>3</v>
      </c>
      <c r="G10" s="11">
        <f t="shared" si="4"/>
        <v>95</v>
      </c>
      <c r="H10" s="12">
        <f>SUM(LARGE((I10:P10),{1,2,3,4,5}))</f>
        <v>285</v>
      </c>
      <c r="I10" s="9">
        <v>0</v>
      </c>
      <c r="J10" s="9">
        <v>0</v>
      </c>
      <c r="K10" s="9">
        <v>0</v>
      </c>
      <c r="L10" s="9">
        <v>0</v>
      </c>
      <c r="M10" s="9">
        <v>95</v>
      </c>
      <c r="N10" s="9">
        <v>0</v>
      </c>
      <c r="O10" s="9">
        <v>92</v>
      </c>
      <c r="P10" s="9">
        <v>98</v>
      </c>
    </row>
    <row r="11" spans="1:16" x14ac:dyDescent="0.2">
      <c r="A11" s="9">
        <v>9</v>
      </c>
      <c r="B11" s="9" t="s">
        <v>47</v>
      </c>
      <c r="C11" s="10">
        <f t="shared" si="0"/>
        <v>2</v>
      </c>
      <c r="D11" s="10">
        <f t="shared" si="1"/>
        <v>3</v>
      </c>
      <c r="E11" s="10">
        <f t="shared" si="2"/>
        <v>2</v>
      </c>
      <c r="F11" s="10">
        <f t="shared" si="3"/>
        <v>2</v>
      </c>
      <c r="G11" s="11">
        <f t="shared" si="4"/>
        <v>96.5</v>
      </c>
      <c r="H11" s="12">
        <f>SUM(LARGE((I11:P11),{1,2,3,4,5}))</f>
        <v>193</v>
      </c>
      <c r="I11" s="9">
        <v>95</v>
      </c>
      <c r="J11" s="9">
        <v>0</v>
      </c>
      <c r="K11" s="9">
        <v>0</v>
      </c>
      <c r="L11" s="9">
        <v>0</v>
      </c>
      <c r="M11" s="9">
        <v>0</v>
      </c>
      <c r="N11" s="9">
        <v>98</v>
      </c>
      <c r="O11" s="9">
        <v>0</v>
      </c>
      <c r="P11" s="9">
        <v>0</v>
      </c>
    </row>
    <row r="12" spans="1:16" x14ac:dyDescent="0.2">
      <c r="A12" s="9">
        <v>10</v>
      </c>
      <c r="B12" s="9" t="s">
        <v>25</v>
      </c>
      <c r="C12" s="10">
        <f t="shared" si="0"/>
        <v>1</v>
      </c>
      <c r="D12" s="10">
        <f t="shared" si="1"/>
        <v>2</v>
      </c>
      <c r="E12" s="10">
        <f t="shared" si="2"/>
        <v>2</v>
      </c>
      <c r="F12" s="10">
        <f t="shared" si="3"/>
        <v>2</v>
      </c>
      <c r="G12" s="11">
        <f t="shared" si="4"/>
        <v>96</v>
      </c>
      <c r="H12" s="12">
        <f>SUM(LARGE((I12:P12),{1,2,3,4,5}))</f>
        <v>192</v>
      </c>
      <c r="I12" s="9">
        <v>0</v>
      </c>
      <c r="J12" s="9">
        <v>0</v>
      </c>
      <c r="K12" s="9">
        <v>0</v>
      </c>
      <c r="L12" s="9">
        <v>96</v>
      </c>
      <c r="M12" s="9">
        <v>0</v>
      </c>
      <c r="N12" s="9">
        <v>0</v>
      </c>
      <c r="O12" s="9">
        <v>96</v>
      </c>
      <c r="P12" s="9">
        <v>0</v>
      </c>
    </row>
    <row r="13" spans="1:16" ht="13.5" thickBot="1" x14ac:dyDescent="0.25">
      <c r="A13" s="9">
        <v>11</v>
      </c>
      <c r="B13" s="9" t="s">
        <v>26</v>
      </c>
      <c r="C13" s="10">
        <f t="shared" si="0"/>
        <v>1</v>
      </c>
      <c r="D13" s="10">
        <f t="shared" si="1"/>
        <v>1</v>
      </c>
      <c r="E13" s="10">
        <f t="shared" si="2"/>
        <v>1</v>
      </c>
      <c r="F13" s="10">
        <f t="shared" si="3"/>
        <v>1</v>
      </c>
      <c r="G13" s="11">
        <f t="shared" si="4"/>
        <v>95</v>
      </c>
      <c r="H13" s="12">
        <f>SUM(LARGE((I13:P13),{1,2,3,4,5}))</f>
        <v>95</v>
      </c>
      <c r="I13" s="9">
        <v>95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</row>
    <row r="14" spans="1:16" ht="13.5" thickBot="1" x14ac:dyDescent="0.25">
      <c r="A14" s="14" t="s">
        <v>27</v>
      </c>
      <c r="B14" s="15">
        <f>COUNTA(B3:B13)</f>
        <v>11</v>
      </c>
      <c r="C14" s="13"/>
      <c r="D14" s="13"/>
      <c r="E14" s="13"/>
      <c r="F14" s="13"/>
      <c r="G14" s="13"/>
      <c r="I14" s="13"/>
      <c r="J14" s="13"/>
      <c r="K14" s="13"/>
      <c r="L14" s="13"/>
      <c r="M14" s="13"/>
      <c r="N14" s="13"/>
      <c r="O14" s="13"/>
      <c r="P14" s="13"/>
    </row>
    <row r="16" spans="1:16" x14ac:dyDescent="0.2">
      <c r="A16" s="1" t="s">
        <v>28</v>
      </c>
      <c r="I16" s="1" t="s">
        <v>1</v>
      </c>
    </row>
    <row r="17" spans="1:16" x14ac:dyDescent="0.2">
      <c r="A17" s="3" t="s">
        <v>2</v>
      </c>
      <c r="B17" s="3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5" t="s">
        <v>8</v>
      </c>
      <c r="H17" s="6" t="s">
        <v>9</v>
      </c>
      <c r="I17" s="7" t="s">
        <v>10</v>
      </c>
      <c r="J17" s="7" t="s">
        <v>11</v>
      </c>
      <c r="K17" s="7" t="s">
        <v>12</v>
      </c>
      <c r="L17" s="7" t="s">
        <v>13</v>
      </c>
      <c r="M17" s="7" t="s">
        <v>14</v>
      </c>
      <c r="N17" s="7" t="s">
        <v>15</v>
      </c>
      <c r="O17" s="7" t="s">
        <v>16</v>
      </c>
      <c r="P17" s="7" t="s">
        <v>17</v>
      </c>
    </row>
    <row r="18" spans="1:16" x14ac:dyDescent="0.2">
      <c r="A18" s="9">
        <v>1</v>
      </c>
      <c r="B18" s="9" t="s">
        <v>29</v>
      </c>
      <c r="C18" s="10">
        <f t="shared" ref="C18" si="5">ROUNDDOWN(10-(10/B$14)*$A18,0)+1</f>
        <v>10</v>
      </c>
      <c r="D18" s="10">
        <f t="shared" ref="D18" si="6">ROUNDDOWN(15-(15/B$14)*A18,0)+1</f>
        <v>14</v>
      </c>
      <c r="E18" s="10">
        <f t="shared" ref="E18" si="7">(COUNTIF(I18:P18,"&gt;0"))</f>
        <v>8</v>
      </c>
      <c r="F18" s="10">
        <f>(IF(COUNTIF(I18:P18,"&gt;0")&gt;=7,5,((COUNTIF(I18:P18,"&gt;0")))))</f>
        <v>5</v>
      </c>
      <c r="G18" s="11">
        <f t="shared" ref="G18" si="8">$H18/$F18</f>
        <v>100</v>
      </c>
      <c r="H18" s="12">
        <f>SUM(LARGE((I18:P18),{1,2,3,4,5}))</f>
        <v>500</v>
      </c>
      <c r="I18" s="9">
        <v>100</v>
      </c>
      <c r="J18" s="9">
        <v>98</v>
      </c>
      <c r="K18" s="9">
        <v>99</v>
      </c>
      <c r="L18" s="9">
        <v>100</v>
      </c>
      <c r="M18" s="9">
        <v>100</v>
      </c>
      <c r="N18" s="9">
        <v>100</v>
      </c>
      <c r="O18" s="9">
        <v>100</v>
      </c>
      <c r="P18" s="9">
        <v>100</v>
      </c>
    </row>
    <row r="19" spans="1:16" x14ac:dyDescent="0.2">
      <c r="A19" s="9">
        <v>2</v>
      </c>
      <c r="B19" s="9" t="s">
        <v>30</v>
      </c>
      <c r="C19" s="10">
        <f t="shared" ref="C19:C29" si="9">ROUNDDOWN(10-(10/B$14)*$A19,0)+1</f>
        <v>9</v>
      </c>
      <c r="D19" s="10">
        <f t="shared" ref="D19:D29" si="10">ROUNDDOWN(15-(15/B$14)*A19,0)+1</f>
        <v>13</v>
      </c>
      <c r="E19" s="10">
        <f t="shared" ref="E19:E29" si="11">(COUNTIF(I19:P19,"&gt;0"))</f>
        <v>7</v>
      </c>
      <c r="F19" s="10">
        <v>6</v>
      </c>
      <c r="G19" s="11">
        <f t="shared" ref="G19:G29" si="12">$H19/$F19</f>
        <v>82</v>
      </c>
      <c r="H19" s="12">
        <f>SUM(LARGE((I19:P19),{1,2,3,4,5}))</f>
        <v>492</v>
      </c>
      <c r="I19" s="13">
        <v>98</v>
      </c>
      <c r="J19" s="13">
        <v>99</v>
      </c>
      <c r="K19" s="13">
        <v>98</v>
      </c>
      <c r="L19" s="9">
        <v>99</v>
      </c>
      <c r="M19" s="9">
        <v>98</v>
      </c>
      <c r="N19" s="9">
        <v>0</v>
      </c>
      <c r="O19" s="9">
        <v>97</v>
      </c>
      <c r="P19" s="9">
        <v>97</v>
      </c>
    </row>
    <row r="20" spans="1:16" x14ac:dyDescent="0.2">
      <c r="A20" s="9">
        <v>3</v>
      </c>
      <c r="B20" s="9" t="s">
        <v>31</v>
      </c>
      <c r="C20" s="10">
        <f t="shared" si="9"/>
        <v>8</v>
      </c>
      <c r="D20" s="10">
        <f t="shared" si="10"/>
        <v>11</v>
      </c>
      <c r="E20" s="10">
        <f t="shared" si="11"/>
        <v>8</v>
      </c>
      <c r="F20" s="10">
        <f t="shared" ref="F20:F29" si="13">(IF(COUNTIF(I20:P20,"&gt;0")&gt;=7,5,((COUNTIF(I20:P20,"&gt;0")))))</f>
        <v>5</v>
      </c>
      <c r="G20" s="11">
        <f t="shared" si="12"/>
        <v>98.4</v>
      </c>
      <c r="H20" s="12">
        <f>SUM(LARGE((I20:P20),{1,2,3,4,5}))</f>
        <v>492</v>
      </c>
      <c r="I20" s="9">
        <v>99</v>
      </c>
      <c r="J20" s="9">
        <v>97</v>
      </c>
      <c r="K20" s="9">
        <v>97</v>
      </c>
      <c r="L20" s="9">
        <v>97</v>
      </c>
      <c r="M20" s="9">
        <v>97</v>
      </c>
      <c r="N20" s="9">
        <v>98</v>
      </c>
      <c r="O20" s="9">
        <v>99</v>
      </c>
      <c r="P20" s="9">
        <v>99</v>
      </c>
    </row>
    <row r="21" spans="1:16" x14ac:dyDescent="0.2">
      <c r="A21" s="9">
        <v>4</v>
      </c>
      <c r="B21" s="9" t="s">
        <v>36</v>
      </c>
      <c r="C21" s="10">
        <f t="shared" si="9"/>
        <v>7</v>
      </c>
      <c r="D21" s="10">
        <f t="shared" si="10"/>
        <v>10</v>
      </c>
      <c r="E21" s="10">
        <f t="shared" si="11"/>
        <v>5</v>
      </c>
      <c r="F21" s="10">
        <f t="shared" si="13"/>
        <v>5</v>
      </c>
      <c r="G21" s="11">
        <f t="shared" si="12"/>
        <v>98</v>
      </c>
      <c r="H21" s="12">
        <f>SUM(LARGE((I21:P21),{1,2,3,4,5}))</f>
        <v>490</v>
      </c>
      <c r="I21" s="9">
        <v>97</v>
      </c>
      <c r="J21" s="9">
        <v>0</v>
      </c>
      <c r="K21" s="9">
        <v>0</v>
      </c>
      <c r="L21" s="9">
        <v>98</v>
      </c>
      <c r="M21" s="9">
        <v>0</v>
      </c>
      <c r="N21" s="9">
        <v>99</v>
      </c>
      <c r="O21" s="9">
        <v>98</v>
      </c>
      <c r="P21" s="9">
        <v>98</v>
      </c>
    </row>
    <row r="22" spans="1:16" x14ac:dyDescent="0.2">
      <c r="A22" s="9">
        <v>5</v>
      </c>
      <c r="B22" s="9" t="s">
        <v>32</v>
      </c>
      <c r="C22" s="10">
        <f t="shared" si="9"/>
        <v>6</v>
      </c>
      <c r="D22" s="10">
        <f t="shared" si="10"/>
        <v>9</v>
      </c>
      <c r="E22" s="10">
        <f t="shared" si="11"/>
        <v>8</v>
      </c>
      <c r="F22" s="10">
        <f t="shared" si="13"/>
        <v>5</v>
      </c>
      <c r="G22" s="11">
        <f t="shared" si="12"/>
        <v>96.2</v>
      </c>
      <c r="H22" s="12">
        <f>SUM(LARGE((I22:P22),{1,2,3,4,5}))</f>
        <v>481</v>
      </c>
      <c r="I22" s="9">
        <v>96</v>
      </c>
      <c r="J22" s="9">
        <v>96</v>
      </c>
      <c r="K22" s="9">
        <v>96</v>
      </c>
      <c r="L22" s="9">
        <v>96</v>
      </c>
      <c r="M22" s="9">
        <v>95</v>
      </c>
      <c r="N22" s="9">
        <v>97</v>
      </c>
      <c r="O22" s="9">
        <v>96</v>
      </c>
      <c r="P22" s="9">
        <v>94</v>
      </c>
    </row>
    <row r="23" spans="1:16" x14ac:dyDescent="0.2">
      <c r="A23" s="9">
        <v>6</v>
      </c>
      <c r="B23" s="9" t="s">
        <v>34</v>
      </c>
      <c r="C23" s="10">
        <f t="shared" si="9"/>
        <v>5</v>
      </c>
      <c r="D23" s="10">
        <f t="shared" si="10"/>
        <v>7</v>
      </c>
      <c r="E23" s="10">
        <f t="shared" si="11"/>
        <v>7</v>
      </c>
      <c r="F23" s="10">
        <f t="shared" si="13"/>
        <v>5</v>
      </c>
      <c r="G23" s="11">
        <f t="shared" si="12"/>
        <v>95.2</v>
      </c>
      <c r="H23" s="12">
        <f>SUM(LARGE((I23:P23),{1,2,3,4,5}))</f>
        <v>476</v>
      </c>
      <c r="I23" s="9">
        <v>95</v>
      </c>
      <c r="J23" s="9">
        <v>93</v>
      </c>
      <c r="K23" s="9">
        <v>0</v>
      </c>
      <c r="L23" s="9">
        <v>94</v>
      </c>
      <c r="M23" s="9">
        <v>96</v>
      </c>
      <c r="N23" s="9">
        <v>96</v>
      </c>
      <c r="O23" s="9">
        <v>94</v>
      </c>
      <c r="P23" s="9">
        <v>95</v>
      </c>
    </row>
    <row r="24" spans="1:16" x14ac:dyDescent="0.2">
      <c r="A24" s="9">
        <v>7</v>
      </c>
      <c r="B24" s="9" t="s">
        <v>33</v>
      </c>
      <c r="C24" s="10">
        <f t="shared" si="9"/>
        <v>4</v>
      </c>
      <c r="D24" s="10">
        <f t="shared" si="10"/>
        <v>6</v>
      </c>
      <c r="E24" s="10">
        <f t="shared" si="11"/>
        <v>8</v>
      </c>
      <c r="F24" s="10">
        <f t="shared" si="13"/>
        <v>5</v>
      </c>
      <c r="G24" s="11">
        <f t="shared" si="12"/>
        <v>94.8</v>
      </c>
      <c r="H24" s="12">
        <f>SUM(LARGE((I24:P24),{1,2,3,4,5}))</f>
        <v>474</v>
      </c>
      <c r="I24" s="9">
        <v>94</v>
      </c>
      <c r="J24" s="9">
        <v>94</v>
      </c>
      <c r="K24" s="9">
        <v>95</v>
      </c>
      <c r="L24" s="9">
        <v>95</v>
      </c>
      <c r="M24" s="9">
        <v>93</v>
      </c>
      <c r="N24" s="9">
        <v>94</v>
      </c>
      <c r="O24" s="9">
        <v>93</v>
      </c>
      <c r="P24" s="9">
        <v>96</v>
      </c>
    </row>
    <row r="25" spans="1:16" x14ac:dyDescent="0.2">
      <c r="A25" s="9">
        <v>8</v>
      </c>
      <c r="B25" s="9" t="s">
        <v>35</v>
      </c>
      <c r="C25" s="10">
        <f t="shared" si="9"/>
        <v>3</v>
      </c>
      <c r="D25" s="10">
        <f t="shared" si="10"/>
        <v>5</v>
      </c>
      <c r="E25" s="10">
        <f t="shared" si="11"/>
        <v>3</v>
      </c>
      <c r="F25" s="10">
        <f t="shared" si="13"/>
        <v>3</v>
      </c>
      <c r="G25" s="11">
        <f t="shared" si="12"/>
        <v>99.666666666666671</v>
      </c>
      <c r="H25" s="12">
        <f>SUM(LARGE((I25:P25),{1,2,3,4,5}))</f>
        <v>299</v>
      </c>
      <c r="I25" s="9">
        <v>0</v>
      </c>
      <c r="J25" s="9">
        <v>100</v>
      </c>
      <c r="K25" s="9">
        <v>100</v>
      </c>
      <c r="L25" s="9">
        <v>0</v>
      </c>
      <c r="M25" s="9">
        <v>99</v>
      </c>
      <c r="N25" s="9">
        <v>0</v>
      </c>
      <c r="O25" s="9">
        <v>0</v>
      </c>
      <c r="P25" s="9">
        <v>0</v>
      </c>
    </row>
    <row r="26" spans="1:16" x14ac:dyDescent="0.2">
      <c r="A26" s="9">
        <v>9</v>
      </c>
      <c r="B26" s="9" t="s">
        <v>50</v>
      </c>
      <c r="C26" s="10">
        <f t="shared" si="9"/>
        <v>2</v>
      </c>
      <c r="D26" s="10">
        <f t="shared" si="10"/>
        <v>3</v>
      </c>
      <c r="E26" s="10">
        <f t="shared" si="11"/>
        <v>3</v>
      </c>
      <c r="F26" s="10">
        <f t="shared" si="13"/>
        <v>3</v>
      </c>
      <c r="G26" s="11">
        <f t="shared" si="12"/>
        <v>94.333333333333329</v>
      </c>
      <c r="H26" s="12">
        <f>SUM(LARGE((I26:P26),{1,2,3,4,5}))</f>
        <v>283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95</v>
      </c>
      <c r="O26" s="9">
        <v>95</v>
      </c>
      <c r="P26" s="9">
        <v>93</v>
      </c>
    </row>
    <row r="27" spans="1:16" x14ac:dyDescent="0.2">
      <c r="A27" s="9">
        <v>10</v>
      </c>
      <c r="B27" s="9" t="s">
        <v>37</v>
      </c>
      <c r="C27" s="10">
        <f t="shared" si="9"/>
        <v>1</v>
      </c>
      <c r="D27" s="10">
        <f t="shared" si="10"/>
        <v>2</v>
      </c>
      <c r="E27" s="10">
        <f t="shared" si="11"/>
        <v>2</v>
      </c>
      <c r="F27" s="10">
        <f t="shared" si="13"/>
        <v>2</v>
      </c>
      <c r="G27" s="11">
        <f t="shared" si="12"/>
        <v>94.5</v>
      </c>
      <c r="H27" s="12">
        <f>SUM(LARGE((I27:P27),{1,2,3,4,5}))</f>
        <v>189</v>
      </c>
      <c r="I27" s="9">
        <v>0</v>
      </c>
      <c r="J27" s="9">
        <v>95</v>
      </c>
      <c r="K27" s="9">
        <v>94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x14ac:dyDescent="0.2">
      <c r="A28" s="9">
        <v>11</v>
      </c>
      <c r="B28" s="9" t="s">
        <v>38</v>
      </c>
      <c r="C28" s="10">
        <f t="shared" si="9"/>
        <v>1</v>
      </c>
      <c r="D28" s="10">
        <f t="shared" si="10"/>
        <v>1</v>
      </c>
      <c r="E28" s="10">
        <f t="shared" si="11"/>
        <v>1</v>
      </c>
      <c r="F28" s="10">
        <f t="shared" si="13"/>
        <v>1</v>
      </c>
      <c r="G28" s="11">
        <f t="shared" si="12"/>
        <v>94</v>
      </c>
      <c r="H28" s="12">
        <f>SUM(LARGE((I28:P28),{1,2,3,4,5}))</f>
        <v>94</v>
      </c>
      <c r="I28" s="9">
        <v>0</v>
      </c>
      <c r="J28" s="9">
        <v>0</v>
      </c>
      <c r="K28" s="9">
        <v>0</v>
      </c>
      <c r="L28" s="9">
        <v>0</v>
      </c>
      <c r="M28" s="9">
        <v>94</v>
      </c>
      <c r="N28" s="9">
        <v>0</v>
      </c>
      <c r="O28" s="9">
        <v>0</v>
      </c>
      <c r="P28" s="9">
        <v>0</v>
      </c>
    </row>
    <row r="29" spans="1:16" ht="13.5" thickBot="1" x14ac:dyDescent="0.25">
      <c r="A29" s="9">
        <v>12</v>
      </c>
      <c r="B29" s="9" t="s">
        <v>51</v>
      </c>
      <c r="C29" s="10">
        <f t="shared" si="9"/>
        <v>1</v>
      </c>
      <c r="D29" s="10">
        <f t="shared" si="10"/>
        <v>0</v>
      </c>
      <c r="E29" s="10">
        <f t="shared" si="11"/>
        <v>1</v>
      </c>
      <c r="F29" s="10">
        <f t="shared" si="13"/>
        <v>1</v>
      </c>
      <c r="G29" s="11">
        <f t="shared" si="12"/>
        <v>92</v>
      </c>
      <c r="H29" s="12">
        <f>SUM(LARGE((I29:P29),{1,2,3,4,5}))</f>
        <v>92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92</v>
      </c>
    </row>
    <row r="30" spans="1:16" ht="13.5" thickBot="1" x14ac:dyDescent="0.25">
      <c r="A30" s="14" t="s">
        <v>27</v>
      </c>
      <c r="B30" s="15">
        <f>COUNTA(B18:B29)</f>
        <v>12</v>
      </c>
    </row>
    <row r="32" spans="1:16" x14ac:dyDescent="0.2">
      <c r="A32" s="1" t="s">
        <v>39</v>
      </c>
      <c r="I32" s="1" t="s">
        <v>1</v>
      </c>
    </row>
    <row r="33" spans="1:16" x14ac:dyDescent="0.2">
      <c r="A33" s="3" t="s">
        <v>2</v>
      </c>
      <c r="B33" s="3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5" t="s">
        <v>8</v>
      </c>
      <c r="H33" s="6" t="s">
        <v>9</v>
      </c>
      <c r="I33" s="7" t="s">
        <v>10</v>
      </c>
      <c r="J33" s="7" t="s">
        <v>11</v>
      </c>
      <c r="K33" s="7" t="s">
        <v>12</v>
      </c>
      <c r="L33" s="7" t="s">
        <v>13</v>
      </c>
      <c r="M33" s="7" t="s">
        <v>14</v>
      </c>
      <c r="N33" s="7" t="s">
        <v>15</v>
      </c>
      <c r="O33" s="7" t="s">
        <v>16</v>
      </c>
      <c r="P33" s="7" t="s">
        <v>17</v>
      </c>
    </row>
    <row r="34" spans="1:16" x14ac:dyDescent="0.2">
      <c r="A34" s="9">
        <v>1</v>
      </c>
      <c r="B34" s="9" t="s">
        <v>40</v>
      </c>
      <c r="C34" s="10">
        <f t="shared" ref="C34" si="14">ROUNDDOWN(10-(10/B$14)*$A34,0)+1</f>
        <v>10</v>
      </c>
      <c r="D34" s="10">
        <f t="shared" ref="D34" si="15">ROUNDDOWN(15-(15/B$14)*A34,0)+1</f>
        <v>14</v>
      </c>
      <c r="E34" s="10">
        <f t="shared" ref="E34:E43" si="16">(COUNTIF(I34:P34,"&gt;0"))</f>
        <v>7</v>
      </c>
      <c r="F34" s="10">
        <f t="shared" ref="F34" si="17">(IF(COUNTIF(I34:P34,"&gt;0")&gt;=7,6,((COUNTIF(I34:P34,"&gt;0")))))</f>
        <v>6</v>
      </c>
      <c r="G34" s="11">
        <f t="shared" ref="G34" si="18">$H34/$F34</f>
        <v>83.333333333333329</v>
      </c>
      <c r="H34" s="12">
        <f>SUM(LARGE((I34:P34),{1,2,3,4,5}))</f>
        <v>500</v>
      </c>
      <c r="I34" s="9">
        <v>100</v>
      </c>
      <c r="J34" s="9">
        <v>100</v>
      </c>
      <c r="K34" s="9">
        <v>100</v>
      </c>
      <c r="L34" s="9">
        <v>100</v>
      </c>
      <c r="M34" s="9">
        <v>100</v>
      </c>
      <c r="N34" s="9">
        <v>0</v>
      </c>
      <c r="O34" s="9">
        <v>100</v>
      </c>
      <c r="P34" s="9">
        <v>100</v>
      </c>
    </row>
    <row r="35" spans="1:16" x14ac:dyDescent="0.2">
      <c r="A35" s="9">
        <v>2</v>
      </c>
      <c r="B35" s="9" t="s">
        <v>42</v>
      </c>
      <c r="C35" s="10">
        <f>ROUNDDOWN(10-(10/B$14)*$A35,0)+1</f>
        <v>9</v>
      </c>
      <c r="D35" s="10">
        <f>ROUNDDOWN(15-(15/B$14)*A35,0)+1</f>
        <v>13</v>
      </c>
      <c r="E35" s="10">
        <f t="shared" si="16"/>
        <v>6</v>
      </c>
      <c r="F35" s="10">
        <f>(IF(COUNTIF(I35:P35,"&gt;0")&gt;=7,6,((COUNTIF(I35:P35,"&gt;0")))))</f>
        <v>6</v>
      </c>
      <c r="G35" s="11">
        <f t="shared" ref="G35:G43" si="19">$H35/$F35</f>
        <v>82.5</v>
      </c>
      <c r="H35" s="12">
        <f>SUM(LARGE((I35:P35),{1,2,3,4,5}))</f>
        <v>495</v>
      </c>
      <c r="I35" s="13">
        <v>99</v>
      </c>
      <c r="J35" s="13">
        <v>99</v>
      </c>
      <c r="K35" s="13">
        <v>99</v>
      </c>
      <c r="L35" s="9">
        <v>0</v>
      </c>
      <c r="M35" s="9">
        <v>97</v>
      </c>
      <c r="N35" s="9">
        <v>99</v>
      </c>
      <c r="O35" s="9">
        <v>99</v>
      </c>
      <c r="P35" s="9">
        <v>0</v>
      </c>
    </row>
    <row r="36" spans="1:16" x14ac:dyDescent="0.2">
      <c r="A36" s="9">
        <v>3</v>
      </c>
      <c r="B36" s="9" t="s">
        <v>43</v>
      </c>
      <c r="C36" s="10">
        <f>ROUNDDOWN(10-(10/B$14)*$A36,0)+1</f>
        <v>8</v>
      </c>
      <c r="D36" s="10">
        <f>ROUNDDOWN(15-(15/B$14)*A36,0)+1</f>
        <v>11</v>
      </c>
      <c r="E36" s="10">
        <f t="shared" si="16"/>
        <v>6</v>
      </c>
      <c r="F36" s="10">
        <f>(IF(COUNTIF(I36:P36,"&gt;0")&gt;=7,6,((COUNTIF(I36:P36,"&gt;0")))))</f>
        <v>6</v>
      </c>
      <c r="G36" s="11">
        <f t="shared" si="19"/>
        <v>82.166666666666671</v>
      </c>
      <c r="H36" s="12">
        <f>SUM(LARGE((I36:P36),{1,2,3,4,5}))</f>
        <v>493</v>
      </c>
      <c r="I36" s="9">
        <v>98</v>
      </c>
      <c r="J36" s="9">
        <v>0</v>
      </c>
      <c r="K36" s="9">
        <v>98</v>
      </c>
      <c r="L36" s="9">
        <v>99</v>
      </c>
      <c r="M36" s="9">
        <v>99</v>
      </c>
      <c r="N36" s="9">
        <v>0</v>
      </c>
      <c r="O36" s="9">
        <v>98</v>
      </c>
      <c r="P36" s="9">
        <v>99</v>
      </c>
    </row>
    <row r="37" spans="1:16" x14ac:dyDescent="0.2">
      <c r="A37" s="9">
        <v>4</v>
      </c>
      <c r="B37" s="9" t="s">
        <v>41</v>
      </c>
      <c r="C37" s="10">
        <f>ROUNDDOWN(10-(10/B$14)*$A37,0)+1</f>
        <v>7</v>
      </c>
      <c r="D37" s="10">
        <f>ROUNDDOWN(15-(15/B$14)*A37,0)+1</f>
        <v>10</v>
      </c>
      <c r="E37" s="10">
        <f t="shared" si="16"/>
        <v>5</v>
      </c>
      <c r="F37" s="10">
        <f>(IF(COUNTIF(I37:P37,"&gt;0")&gt;=7,6,((COUNTIF(I37:P37,"&gt;0")))))</f>
        <v>5</v>
      </c>
      <c r="G37" s="11">
        <f t="shared" si="19"/>
        <v>96.8</v>
      </c>
      <c r="H37" s="12">
        <f>SUM(LARGE((I37:P37),{1,2,3,4,5}))</f>
        <v>484</v>
      </c>
      <c r="I37" s="9">
        <v>96</v>
      </c>
      <c r="J37" s="9">
        <v>98</v>
      </c>
      <c r="K37" s="9">
        <v>96</v>
      </c>
      <c r="L37" s="9">
        <v>98</v>
      </c>
      <c r="M37" s="9">
        <v>96</v>
      </c>
      <c r="N37" s="9">
        <v>0</v>
      </c>
      <c r="O37" s="9">
        <v>0</v>
      </c>
      <c r="P37" s="9">
        <v>0</v>
      </c>
    </row>
    <row r="38" spans="1:16" x14ac:dyDescent="0.2">
      <c r="A38" s="9">
        <v>5</v>
      </c>
      <c r="B38" s="9" t="s">
        <v>44</v>
      </c>
      <c r="C38" s="10">
        <f>ROUNDDOWN(10-(10/B$14)*$A38,0)+1</f>
        <v>6</v>
      </c>
      <c r="D38" s="10">
        <f>ROUNDDOWN(15-(15/B$14)*A38,0)+1</f>
        <v>9</v>
      </c>
      <c r="E38" s="10">
        <f t="shared" si="16"/>
        <v>5</v>
      </c>
      <c r="F38" s="10">
        <f>(IF(COUNTIF(I38:P38,"&gt;0")&gt;=7,6,((COUNTIF(I38:P38,"&gt;0")))))</f>
        <v>5</v>
      </c>
      <c r="G38" s="11">
        <f t="shared" si="19"/>
        <v>96.8</v>
      </c>
      <c r="H38" s="12">
        <f>SUM(LARGE((I38:P38),{1,2,3,4,5}))</f>
        <v>484</v>
      </c>
      <c r="I38" s="9">
        <v>97</v>
      </c>
      <c r="J38" s="9">
        <v>0</v>
      </c>
      <c r="K38" s="9">
        <v>97</v>
      </c>
      <c r="L38" s="9">
        <v>0</v>
      </c>
      <c r="M38" s="9">
        <v>95</v>
      </c>
      <c r="N38" s="9">
        <v>98</v>
      </c>
      <c r="O38" s="9">
        <v>0</v>
      </c>
      <c r="P38" s="9">
        <v>97</v>
      </c>
    </row>
    <row r="39" spans="1:16" x14ac:dyDescent="0.2">
      <c r="A39" s="9">
        <v>6</v>
      </c>
      <c r="B39" s="9" t="s">
        <v>45</v>
      </c>
      <c r="C39" s="10">
        <f>ROUNDDOWN(10-(10/B$14)*$A40,0)+1</f>
        <v>4</v>
      </c>
      <c r="D39" s="10">
        <f>ROUNDDOWN(15-(15/B$14)*A40,0)+1</f>
        <v>6</v>
      </c>
      <c r="E39" s="10">
        <f t="shared" si="16"/>
        <v>4</v>
      </c>
      <c r="F39" s="10">
        <f>(IF(COUNTIF(I40:P40,"&gt;0")&gt;=7,6,((COUNTIF(I40:P40,"&gt;0")))))</f>
        <v>3</v>
      </c>
      <c r="G39" s="11">
        <f t="shared" si="19"/>
        <v>131</v>
      </c>
      <c r="H39" s="12">
        <f>SUM(LARGE((I39:P39),{1,2,3,4,5}))</f>
        <v>393</v>
      </c>
      <c r="I39" s="9">
        <v>0</v>
      </c>
      <c r="J39" s="9">
        <v>0</v>
      </c>
      <c r="K39" s="9">
        <v>0</v>
      </c>
      <c r="L39" s="9">
        <v>0</v>
      </c>
      <c r="M39" s="9">
        <v>98</v>
      </c>
      <c r="N39" s="9">
        <v>100</v>
      </c>
      <c r="O39" s="9">
        <v>97</v>
      </c>
      <c r="P39" s="9">
        <v>98</v>
      </c>
    </row>
    <row r="40" spans="1:16" x14ac:dyDescent="0.2">
      <c r="A40" s="9">
        <v>7</v>
      </c>
      <c r="B40" s="9" t="s">
        <v>46</v>
      </c>
      <c r="C40" s="10">
        <f>ROUNDDOWN(10-(10/B$14)*$A41,0)+1</f>
        <v>3</v>
      </c>
      <c r="D40" s="10">
        <f>ROUNDDOWN(15-(15/B$14)*A41,0)+1</f>
        <v>5</v>
      </c>
      <c r="E40" s="10">
        <f t="shared" si="16"/>
        <v>3</v>
      </c>
      <c r="F40" s="10">
        <f>(IF(COUNTIF(I41:P41,"&gt;0")&gt;=7,6,((COUNTIF(I41:P41,"&gt;0")))))</f>
        <v>0</v>
      </c>
      <c r="G40" s="11" t="e">
        <f t="shared" si="19"/>
        <v>#DIV/0!</v>
      </c>
      <c r="H40" s="12">
        <f>SUM(LARGE((I40:P40),{1,2,3,4,5}))</f>
        <v>287</v>
      </c>
      <c r="I40" s="9">
        <v>0</v>
      </c>
      <c r="J40" s="9">
        <v>0</v>
      </c>
      <c r="K40" s="9">
        <v>0</v>
      </c>
      <c r="L40" s="9">
        <v>0</v>
      </c>
      <c r="M40" s="9">
        <v>94</v>
      </c>
      <c r="N40" s="9">
        <v>97</v>
      </c>
      <c r="O40" s="9">
        <v>0</v>
      </c>
      <c r="P40" s="9">
        <v>96</v>
      </c>
    </row>
    <row r="41" spans="1:16" x14ac:dyDescent="0.2">
      <c r="A41" s="9">
        <v>8</v>
      </c>
      <c r="B41" s="9" t="s">
        <v>67</v>
      </c>
      <c r="C41" s="10">
        <f>ROUNDDOWN(10-(10/B$14)*$A41,0)+1</f>
        <v>3</v>
      </c>
      <c r="D41" s="10">
        <f>ROUNDDOWN(15-(15/B$14)*A41,0)+1</f>
        <v>5</v>
      </c>
      <c r="E41" s="10">
        <f t="shared" si="16"/>
        <v>0</v>
      </c>
      <c r="F41" s="10">
        <f>(IF(COUNTIF(I41:P41,"&gt;0")&gt;=7,6,((COUNTIF(I41:P41,"&gt;0")))))</f>
        <v>0</v>
      </c>
      <c r="G41" s="11" t="e">
        <f t="shared" si="19"/>
        <v>#DIV/0!</v>
      </c>
      <c r="H41" s="12">
        <f>SUM(LARGE((I41:P41),{1,2,3,4,5}))</f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x14ac:dyDescent="0.2">
      <c r="A42" s="9">
        <v>9</v>
      </c>
      <c r="B42" s="9" t="s">
        <v>49</v>
      </c>
      <c r="C42" s="10">
        <f>ROUNDDOWN(10-(10/B$14)*$A42,0)+1</f>
        <v>2</v>
      </c>
      <c r="D42" s="10">
        <f>ROUNDDOWN(15-(15/B$14)*A42,0)+1</f>
        <v>3</v>
      </c>
      <c r="E42" s="10">
        <f t="shared" si="16"/>
        <v>0</v>
      </c>
      <c r="F42" s="10">
        <f>(IF(COUNTIF(I42:P42,"&gt;0")&gt;=7,6,((COUNTIF(I42:P42,"&gt;0")))))</f>
        <v>0</v>
      </c>
      <c r="G42" s="11" t="e">
        <f t="shared" si="19"/>
        <v>#DIV/0!</v>
      </c>
      <c r="H42" s="12">
        <f>SUM(LARGE((I42:P42),{1,2,3,4,5}))</f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x14ac:dyDescent="0.2">
      <c r="A43" s="9">
        <v>10</v>
      </c>
      <c r="B43" s="9" t="s">
        <v>52</v>
      </c>
      <c r="C43" s="10">
        <f>ROUNDDOWN(10-(10/B$14)*$A43,0)+1</f>
        <v>1</v>
      </c>
      <c r="D43" s="10">
        <f>ROUNDDOWN(15-(15/B$14)*A43,0)+1</f>
        <v>2</v>
      </c>
      <c r="E43" s="10">
        <f t="shared" si="16"/>
        <v>0</v>
      </c>
      <c r="F43" s="10">
        <f>(IF(COUNTIF(I43:P43,"&gt;0")&gt;=7,6,((COUNTIF(I43:P43,"&gt;0")))))</f>
        <v>0</v>
      </c>
      <c r="G43" s="11" t="e">
        <f t="shared" si="19"/>
        <v>#DIV/0!</v>
      </c>
      <c r="H43" s="12">
        <f>SUM(LARGE((I43:P43),{1,2,3,4,5}))</f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</row>
    <row r="44" spans="1:16" x14ac:dyDescent="0.2">
      <c r="A44" s="9"/>
      <c r="B44" s="9"/>
      <c r="C44" s="10"/>
      <c r="D44" s="10"/>
      <c r="E44" s="10"/>
      <c r="F44" s="10"/>
      <c r="G44" s="11"/>
      <c r="H44" s="12"/>
      <c r="I44" s="9"/>
      <c r="J44" s="9"/>
      <c r="K44" s="9"/>
      <c r="L44" s="9"/>
      <c r="M44" s="9"/>
      <c r="N44" s="9"/>
      <c r="O44" s="9"/>
      <c r="P44" s="9"/>
    </row>
    <row r="45" spans="1:16" ht="13.5" thickBot="1" x14ac:dyDescent="0.25">
      <c r="A45" s="9"/>
      <c r="B45" s="9"/>
      <c r="C45" s="10"/>
      <c r="D45" s="10"/>
      <c r="E45" s="10"/>
      <c r="F45" s="10"/>
      <c r="G45" s="11"/>
      <c r="H45" s="12"/>
      <c r="I45" s="9"/>
      <c r="J45" s="9"/>
      <c r="K45" s="9"/>
      <c r="L45" s="9"/>
      <c r="M45" s="9"/>
      <c r="N45" s="9"/>
      <c r="O45" s="9"/>
      <c r="P45" s="9"/>
    </row>
    <row r="46" spans="1:16" ht="13.5" thickBot="1" x14ac:dyDescent="0.25">
      <c r="A46" s="14" t="s">
        <v>27</v>
      </c>
      <c r="B46" s="15">
        <f>COUNTA(B34:B43)</f>
        <v>10</v>
      </c>
    </row>
  </sheetData>
  <sortState ref="B19:P29">
    <sortCondition descending="1" ref="H19:H29"/>
  </sortState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spring2014</vt:lpstr>
      <vt:lpstr>autumn2013</vt:lpstr>
      <vt:lpstr>autumn2013!TABLE</vt:lpstr>
    </vt:vector>
  </TitlesOfParts>
  <Company>BHR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Hampson</dc:creator>
  <cp:lastModifiedBy>chris</cp:lastModifiedBy>
  <cp:lastPrinted>2013-11-27T11:36:36Z</cp:lastPrinted>
  <dcterms:created xsi:type="dcterms:W3CDTF">2013-11-06T11:18:18Z</dcterms:created>
  <dcterms:modified xsi:type="dcterms:W3CDTF">2014-05-08T09:35:30Z</dcterms:modified>
</cp:coreProperties>
</file>